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2\"/>
    </mc:Choice>
  </mc:AlternateContent>
  <bookViews>
    <workbookView xWindow="0" yWindow="0" windowWidth="23040" windowHeight="7464" activeTab="11"/>
  </bookViews>
  <sheets>
    <sheet name="Enero" sheetId="4" r:id="rId1"/>
    <sheet name="Febrero" sheetId="5" r:id="rId2"/>
    <sheet name="Marzo" sheetId="6" r:id="rId3"/>
    <sheet name="ABRIL" sheetId="7" r:id="rId4"/>
    <sheet name="MAYO" sheetId="8" r:id="rId5"/>
    <sheet name="JUNIO" sheetId="9" r:id="rId6"/>
    <sheet name="JULIO" sheetId="10" r:id="rId7"/>
    <sheet name="AGOSTO" sheetId="11" r:id="rId8"/>
    <sheet name="SEPTIEMBRE" sheetId="12" r:id="rId9"/>
    <sheet name="OCTUBRE" sheetId="13" r:id="rId10"/>
    <sheet name="NOVIEMBRE" sheetId="14" r:id="rId11"/>
    <sheet name="DICIEMBRE" sheetId="15" r:id="rId12"/>
  </sheets>
  <externalReferences>
    <externalReference r:id="rId13"/>
    <externalReference r:id="rId1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5" l="1"/>
  <c r="H33" i="15"/>
  <c r="G33" i="15"/>
  <c r="F31" i="15"/>
  <c r="F30" i="15"/>
  <c r="F29" i="15"/>
  <c r="J28" i="15"/>
  <c r="F28" i="15"/>
  <c r="F27" i="15"/>
  <c r="F26" i="15"/>
  <c r="F25" i="15"/>
  <c r="J24" i="15"/>
  <c r="F24" i="15"/>
  <c r="H36" i="15" l="1"/>
  <c r="J36" i="15"/>
  <c r="J33" i="15"/>
  <c r="K33" i="15" s="1"/>
  <c r="E31" i="14"/>
  <c r="F31" i="14" s="1"/>
  <c r="E30" i="14"/>
  <c r="F30" i="14" s="1"/>
  <c r="E29" i="14"/>
  <c r="F29" i="14" s="1"/>
  <c r="F28" i="14"/>
  <c r="F27" i="14"/>
  <c r="F26" i="14"/>
  <c r="F25" i="14"/>
  <c r="E24" i="14"/>
  <c r="F24" i="14" s="1"/>
  <c r="H33" i="14" l="1"/>
  <c r="J24" i="14"/>
  <c r="G33" i="14"/>
  <c r="I33" i="14"/>
  <c r="J28" i="14"/>
  <c r="J33" i="14" l="1"/>
  <c r="K33" i="14" s="1"/>
  <c r="H36" i="14"/>
  <c r="J36" i="14"/>
  <c r="H33" i="13" l="1"/>
  <c r="F31" i="13"/>
  <c r="F30" i="13"/>
  <c r="F29" i="13"/>
  <c r="F28" i="13"/>
  <c r="F27" i="13"/>
  <c r="F26" i="13"/>
  <c r="F25" i="13"/>
  <c r="F24" i="13"/>
  <c r="J28" i="13" l="1"/>
  <c r="E31" i="12"/>
  <c r="F31" i="12" s="1"/>
  <c r="E30" i="12"/>
  <c r="F30" i="12" s="1"/>
  <c r="E29" i="12"/>
  <c r="F29" i="12" s="1"/>
  <c r="F28" i="12"/>
  <c r="F27" i="12"/>
  <c r="F26" i="12"/>
  <c r="H33" i="12"/>
  <c r="F25" i="12"/>
  <c r="E24" i="12"/>
  <c r="F24" i="12" s="1"/>
  <c r="I33" i="13" l="1"/>
  <c r="I33" i="12"/>
  <c r="J24" i="12"/>
  <c r="I32" i="11"/>
  <c r="H32" i="11"/>
  <c r="G32" i="11"/>
  <c r="F31" i="11"/>
  <c r="F30" i="11"/>
  <c r="F29" i="11"/>
  <c r="G28" i="11"/>
  <c r="J28" i="11" s="1"/>
  <c r="F28" i="11"/>
  <c r="F27" i="11"/>
  <c r="F26" i="11"/>
  <c r="F25" i="11"/>
  <c r="J24" i="11"/>
  <c r="F24" i="11"/>
  <c r="J32" i="11" l="1"/>
  <c r="G33" i="13"/>
  <c r="J33" i="13" s="1"/>
  <c r="J24" i="13"/>
  <c r="I32" i="10"/>
  <c r="H32" i="10"/>
  <c r="F31" i="10"/>
  <c r="F30" i="10"/>
  <c r="F29" i="10"/>
  <c r="J28" i="10"/>
  <c r="G28" i="10"/>
  <c r="G32" i="10" s="1"/>
  <c r="F28" i="10"/>
  <c r="F27" i="10"/>
  <c r="F26" i="10"/>
  <c r="F25" i="10"/>
  <c r="J24" i="10"/>
  <c r="F24" i="10"/>
  <c r="J32" i="10" l="1"/>
  <c r="G33" i="12"/>
  <c r="J33" i="12" s="1"/>
  <c r="J28" i="12"/>
  <c r="I32" i="9"/>
  <c r="H32" i="9"/>
  <c r="F31" i="9"/>
  <c r="F30" i="9"/>
  <c r="F29" i="9"/>
  <c r="G28" i="9"/>
  <c r="G32" i="9" s="1"/>
  <c r="F28" i="9"/>
  <c r="F27" i="9"/>
  <c r="F26" i="9"/>
  <c r="F25" i="9"/>
  <c r="J24" i="9"/>
  <c r="F24" i="9"/>
  <c r="J32" i="9" l="1"/>
  <c r="J28" i="9"/>
  <c r="I32" i="8"/>
  <c r="H32" i="8"/>
  <c r="F31" i="8"/>
  <c r="F30" i="8"/>
  <c r="F29" i="8"/>
  <c r="G28" i="8"/>
  <c r="J28" i="8" s="1"/>
  <c r="F28" i="8"/>
  <c r="F27" i="8"/>
  <c r="F26" i="8"/>
  <c r="F25" i="8"/>
  <c r="J24" i="8"/>
  <c r="F24" i="8"/>
  <c r="G32" i="8" l="1"/>
  <c r="J32" i="8" s="1"/>
  <c r="I32" i="7"/>
  <c r="H32" i="7"/>
  <c r="F31" i="7"/>
  <c r="F30" i="7"/>
  <c r="F29" i="7"/>
  <c r="G28" i="7"/>
  <c r="G32" i="7" s="1"/>
  <c r="F28" i="7"/>
  <c r="F27" i="7"/>
  <c r="F26" i="7"/>
  <c r="F25" i="7"/>
  <c r="J24" i="7"/>
  <c r="F24" i="7"/>
  <c r="J32" i="7" l="1"/>
  <c r="J28" i="7"/>
  <c r="J32" i="4"/>
  <c r="J28" i="5"/>
  <c r="J24" i="5"/>
  <c r="I32" i="6" l="1"/>
  <c r="H32" i="6"/>
  <c r="G32" i="6"/>
  <c r="F31" i="6"/>
  <c r="F30" i="6"/>
  <c r="F29" i="6"/>
  <c r="G28" i="6"/>
  <c r="J28" i="6" s="1"/>
  <c r="F28" i="6"/>
  <c r="F27" i="6"/>
  <c r="F26" i="6"/>
  <c r="F25" i="6"/>
  <c r="J24" i="6"/>
  <c r="F24" i="6"/>
  <c r="J32" i="6" l="1"/>
  <c r="F27" i="5"/>
  <c r="F26" i="5"/>
  <c r="F25" i="5"/>
  <c r="F24" i="5"/>
  <c r="F28" i="5"/>
  <c r="F29" i="5"/>
  <c r="F30" i="5"/>
  <c r="F31" i="5"/>
  <c r="I32" i="5" l="1"/>
  <c r="H32" i="5"/>
  <c r="G28" i="5"/>
  <c r="G32" i="5" s="1"/>
  <c r="J32" i="5" l="1"/>
  <c r="J28" i="4"/>
  <c r="G28" i="4"/>
  <c r="F28" i="4" l="1"/>
  <c r="F24" i="4"/>
  <c r="I32" i="4" l="1"/>
  <c r="H32" i="4"/>
  <c r="G32" i="4"/>
</calcChain>
</file>

<file path=xl/sharedStrings.xml><?xml version="1.0" encoding="utf-8"?>
<sst xmlns="http://schemas.openxmlformats.org/spreadsheetml/2006/main" count="854" uniqueCount="82">
  <si>
    <t>INFORME DE AVANCE FISICO Y FINANCIERO DE ENTIDADES RECEPTORAS DE TRANSFERENCIAS DE RECURSOS PUBLICOS</t>
  </si>
  <si>
    <t>Responsable de la actualización de la información:</t>
  </si>
  <si>
    <t>Informe correspondiente al mes de:</t>
  </si>
  <si>
    <t>Fecha de actualización:</t>
  </si>
  <si>
    <t>1. Número de Identificación Tributaria (NIT) de la entidad receptora de transferencia</t>
  </si>
  <si>
    <t>259654-7</t>
  </si>
  <si>
    <t>2. Código y Nombre de la entidad receptora de transferencia</t>
  </si>
  <si>
    <t xml:space="preserve">00452 Comisión Moscamed </t>
  </si>
  <si>
    <t>3. Página de internet de la entidad receptora de transferencia</t>
  </si>
  <si>
    <t>www.moscamed-guatemala.org.gt</t>
  </si>
  <si>
    <t>4. Domicilio Fiscal de la entidad receptora de transferencia</t>
  </si>
  <si>
    <t>5. Números telefónicos de la entidad receptora de transferencia</t>
  </si>
  <si>
    <t>6. Número de convenio o base legal que autoriza la transferencia</t>
  </si>
  <si>
    <t>Decretos 21-76 y 43-2002</t>
  </si>
  <si>
    <t>7. Representante Legal de la entidad receptora de transferencia</t>
  </si>
  <si>
    <t>8. Objetivo  de la transferencia</t>
  </si>
  <si>
    <t>Co-financiar el control y erradicación de la mosca del Mediterráneo, como contraparte del gobierno de Guatemala, en el marco de los acuerdos internacionales suscritos entre Guatemala, con los Estados Unidos de América y México.</t>
  </si>
  <si>
    <t>9. Metas asociadas a la transferencia</t>
  </si>
  <si>
    <t>10. Nombre de la Entidad de la Administración  Central, Descentralizada, Autónoma o Empresa Pública que otorga los recursos</t>
  </si>
  <si>
    <t>Ministerio de Agricultura, Ganadería y Alimentación, MAGA.</t>
  </si>
  <si>
    <t>11. Monto anual de la transferencia</t>
  </si>
  <si>
    <t>Q.2,000,000.00</t>
  </si>
  <si>
    <t>Desarrollo económico competitivo</t>
  </si>
  <si>
    <t>No.</t>
  </si>
  <si>
    <t>Metas</t>
  </si>
  <si>
    <t>Unidad de Medida Descripción (2)</t>
  </si>
  <si>
    <t>Avance Físico de la Ejecución</t>
  </si>
  <si>
    <t>Avance Financiero de la Ejecución</t>
  </si>
  <si>
    <t>Observaciones
(Justificación de variaciones)</t>
  </si>
  <si>
    <t>Cantidad</t>
  </si>
  <si>
    <t>Monto (en quetzales)</t>
  </si>
  <si>
    <t>Programada
Anual</t>
  </si>
  <si>
    <t>Ejecutado
Acumulado</t>
  </si>
  <si>
    <t>% de Ejecución</t>
  </si>
  <si>
    <t xml:space="preserve">Total 
Programado
Anual </t>
  </si>
  <si>
    <t>Total Transferido Acumulado</t>
  </si>
  <si>
    <t>Monitoreo y control de la mosca del Mediterráneo</t>
  </si>
  <si>
    <t>Trampas revisadas</t>
  </si>
  <si>
    <t>Trampa revisada</t>
  </si>
  <si>
    <t>Muestras de fruta recolectadas</t>
  </si>
  <si>
    <t xml:space="preserve">Muestra </t>
  </si>
  <si>
    <t>Aspersión terrestre</t>
  </si>
  <si>
    <t>Hectárea</t>
  </si>
  <si>
    <t>Producción de pupa de mosca del Mediterráneo estéril</t>
  </si>
  <si>
    <t>Millón</t>
  </si>
  <si>
    <t>Empaque de pupa de mosca del Mediterráneo  estéril</t>
  </si>
  <si>
    <t>Liberación de adulto volador de mosca del Mediterráneo estéril</t>
  </si>
  <si>
    <t>EN CUMPLIMIENTO AL ARTICULO 17 TER DEL DECRETO 13-2013 DEL CONGRESO DE LA REPUBLICA DE GUATEMALA</t>
  </si>
  <si>
    <t xml:space="preserve">LEY DEL PRESUPUESTO  GENERAL DE INGRESOS Y EGRESOS DEL ESTADO </t>
  </si>
  <si>
    <t>2314-1200</t>
  </si>
  <si>
    <t>12. Eje de Gobierno al que contribuye la transferencia (1)</t>
  </si>
  <si>
    <t>A nivel nacional se tienen 2 puestos de cuarentena ubicados estratégicamente para proteger las áreas libres y de baja prevalencia de  mosca del Mediterráneo.</t>
  </si>
  <si>
    <t>TOTAL</t>
  </si>
  <si>
    <t>II. INFORMACION DE AVANCE FISICO Y FINANCIERO ANUAL</t>
  </si>
  <si>
    <t>Horas</t>
  </si>
  <si>
    <t>Operación de 2 puestos de cuarentena interna</t>
  </si>
  <si>
    <t>Kilómetros cuadrados</t>
  </si>
  <si>
    <t>ENERO 2022</t>
  </si>
  <si>
    <t>8a Calle 14-22 Zona 13, ciudad de Guatemala</t>
  </si>
  <si>
    <t>Ing. Luis Manuel Avila Ayala</t>
  </si>
  <si>
    <t xml:space="preserve">Licda. Ada Paredes </t>
  </si>
  <si>
    <t xml:space="preserve"> </t>
  </si>
  <si>
    <t>Área trabajada,  vigilancia fitosanitaria de la mosca del Mediterráneo y manejo integrado de la plaga.</t>
  </si>
  <si>
    <t>Comprende la protección y mantenimiento de 29,500 Km2 con reconocimiento internacional como área libre de mosca del Mediterráneo, ubicada en el departamento de Peten.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</si>
  <si>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</si>
  <si>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</si>
  <si>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</si>
  <si>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</si>
  <si>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</si>
  <si>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</si>
  <si>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</si>
  <si>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Licda. Ada Paredes</t>
  </si>
  <si>
    <t>SEPTIEMBRE</t>
  </si>
  <si>
    <t>16 Calle 3-38 Zona 10, ciudad de Guatemala</t>
  </si>
  <si>
    <t>Area trabajada,  vigilancia fitosanitaria de la mosca del Mediterráneo y manejo integrado de la plaga.</t>
  </si>
  <si>
    <t>Kilómetro cuadrado</t>
  </si>
  <si>
    <t>Operación de puestos de cuarentena interna</t>
  </si>
  <si>
    <t>Puesto</t>
  </si>
  <si>
    <t>OCTUBRE</t>
  </si>
  <si>
    <t>NOVIEMBRE 2022</t>
  </si>
  <si>
    <t>Coordinadora Administracion y Finanzas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</si>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</sst>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7" formatCode="&quot;Q&quot;#,##0.00;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0.000%"/>
    <numFmt numFmtId="165" formatCode="&quot;Q&quot;#,##0.000;\-&quot;Q&quot;#,##0.000"/>
    <numFmt numFmtId="166" formatCode="&quot;Q&quot;#,##0.00"/>
    <numFmt numFmtId="167" formatCode="0.0%"/>
    <numFmt numFmtId="168" formatCode="#,##0.0"/>
    <numFmt numFmtId="169" formatCode="#,##0.000000000000"/>
    <numFmt numFmtId="170" formatCode="#,##0.00000000"/>
  </numFmts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10" fontId="0" fillId="0" borderId="3" xfId="2" quotePrefix="1" applyNumberFormat="1" applyFont="1" applyBorder="1" applyAlignment="1">
      <alignment horizontal="center" vertical="center" wrapText="1"/>
    </xf>
    <xf numFmtId="3" fontId="0" fillId="0" borderId="3" xfId="0" applyNumberForma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horizontal="center" vertical="center" wrapText="1"/>
    </xf>
    <xf numFmtId="9" fontId="0" fillId="2" borderId="3" xfId="2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3" fontId="0" fillId="2" borderId="3" xfId="0" applyNumberFormat="1" applyFill="1" applyBorder="1" applyAlignment="1">
      <alignment horizontal="center" vertical="center" wrapText="1"/>
    </xf>
    <xf numFmtId="3" fontId="0" fillId="2" borderId="3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7" fontId="0" fillId="0" borderId="3" xfId="3" applyNumberFormat="1" applyFont="1" applyFill="1" applyBorder="1" applyAlignment="1">
      <alignment horizontal="center" vertical="center" wrapText="1"/>
    </xf>
    <xf numFmtId="7" fontId="0" fillId="0" borderId="3" xfId="3" quotePrefix="1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9" fontId="0" fillId="2" borderId="6" xfId="2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7" fontId="5" fillId="0" borderId="3" xfId="0" applyNumberFormat="1" applyFont="1" applyBorder="1" applyAlignment="1">
      <alignment vertical="center"/>
    </xf>
    <xf numFmtId="164" fontId="0" fillId="0" borderId="3" xfId="2" quotePrefix="1" applyNumberFormat="1" applyFont="1" applyBorder="1" applyAlignment="1">
      <alignment horizontal="center" vertical="center" wrapText="1"/>
    </xf>
    <xf numFmtId="164" fontId="5" fillId="0" borderId="3" xfId="2" applyNumberFormat="1" applyFont="1" applyBorder="1" applyAlignment="1">
      <alignment vertical="center"/>
    </xf>
    <xf numFmtId="43" fontId="0" fillId="2" borderId="3" xfId="3" applyFont="1" applyFill="1" applyBorder="1" applyAlignment="1">
      <alignment horizontal="center" vertical="center" wrapText="1"/>
    </xf>
    <xf numFmtId="43" fontId="0" fillId="2" borderId="3" xfId="3" quotePrefix="1" applyFont="1" applyFill="1" applyBorder="1" applyAlignment="1">
      <alignment horizontal="center" vertical="center" wrapText="1"/>
    </xf>
    <xf numFmtId="165" fontId="0" fillId="0" borderId="0" xfId="0" applyNumberFormat="1"/>
    <xf numFmtId="43" fontId="0" fillId="0" borderId="3" xfId="3" applyFont="1" applyFill="1" applyBorder="1" applyAlignment="1">
      <alignment horizontal="center" vertical="center" wrapText="1"/>
    </xf>
    <xf numFmtId="43" fontId="0" fillId="0" borderId="3" xfId="3" quotePrefix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66" fontId="0" fillId="0" borderId="3" xfId="3" applyNumberFormat="1" applyFont="1" applyFill="1" applyBorder="1" applyAlignment="1">
      <alignment horizontal="center" vertical="center" wrapText="1"/>
    </xf>
    <xf numFmtId="166" fontId="0" fillId="2" borderId="3" xfId="3" applyNumberFormat="1" applyFont="1" applyFill="1" applyBorder="1" applyAlignment="1">
      <alignment horizontal="center" vertical="center" wrapText="1"/>
    </xf>
    <xf numFmtId="166" fontId="0" fillId="0" borderId="3" xfId="3" quotePrefix="1" applyNumberFormat="1" applyFont="1" applyFill="1" applyBorder="1" applyAlignment="1">
      <alignment horizontal="center" vertical="center" wrapText="1"/>
    </xf>
    <xf numFmtId="166" fontId="0" fillId="2" borderId="3" xfId="3" quotePrefix="1" applyNumberFormat="1" applyFont="1" applyFill="1" applyBorder="1" applyAlignment="1">
      <alignment horizontal="center" vertical="center" wrapText="1"/>
    </xf>
    <xf numFmtId="9" fontId="0" fillId="0" borderId="3" xfId="2" quotePrefix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9" fontId="5" fillId="0" borderId="3" xfId="2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9" fontId="0" fillId="2" borderId="3" xfId="2" quotePrefix="1" applyNumberFormat="1" applyFont="1" applyFill="1" applyBorder="1" applyAlignment="1">
      <alignment horizontal="center" vertical="center" wrapText="1"/>
    </xf>
    <xf numFmtId="10" fontId="0" fillId="2" borderId="3" xfId="2" quotePrefix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Alignment="1">
      <alignment vertical="center"/>
    </xf>
    <xf numFmtId="15" fontId="0" fillId="0" borderId="1" xfId="0" applyNumberForma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4" fontId="0" fillId="0" borderId="2" xfId="0" applyNumberFormat="1" applyBorder="1" applyAlignment="1">
      <alignment vertical="center"/>
    </xf>
    <xf numFmtId="3" fontId="0" fillId="0" borderId="3" xfId="0" applyNumberFormat="1" applyFont="1" applyFill="1" applyBorder="1" applyAlignment="1">
      <alignment horizontal="center" vertical="center" wrapText="1"/>
    </xf>
    <xf numFmtId="44" fontId="0" fillId="0" borderId="3" xfId="0" applyNumberFormat="1" applyFill="1" applyBorder="1" applyAlignment="1">
      <alignment horizontal="center" vertical="center" wrapText="1"/>
    </xf>
    <xf numFmtId="44" fontId="0" fillId="2" borderId="3" xfId="0" applyNumberFormat="1" applyFill="1" applyBorder="1" applyAlignment="1">
      <alignment horizontal="center" vertical="center" wrapText="1"/>
    </xf>
    <xf numFmtId="167" fontId="0" fillId="0" borderId="3" xfId="2" quotePrefix="1" applyNumberFormat="1" applyFont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4" fontId="0" fillId="2" borderId="3" xfId="0" quotePrefix="1" applyNumberFormat="1" applyFill="1" applyBorder="1" applyAlignment="1">
      <alignment horizontal="center" vertical="center" wrapText="1"/>
    </xf>
    <xf numFmtId="9" fontId="0" fillId="0" borderId="3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4" fontId="8" fillId="0" borderId="9" xfId="0" applyNumberFormat="1" applyFont="1" applyBorder="1" applyAlignment="1">
      <alignment vertical="center"/>
    </xf>
    <xf numFmtId="44" fontId="8" fillId="0" borderId="10" xfId="0" applyNumberFormat="1" applyFont="1" applyBorder="1" applyAlignment="1">
      <alignment vertical="center"/>
    </xf>
    <xf numFmtId="44" fontId="8" fillId="0" borderId="10" xfId="0" applyNumberFormat="1" applyFont="1" applyBorder="1" applyAlignment="1">
      <alignment horizontal="right" vertical="center"/>
    </xf>
    <xf numFmtId="168" fontId="8" fillId="0" borderId="11" xfId="0" applyNumberFormat="1" applyFont="1" applyBorder="1" applyAlignment="1">
      <alignment vertical="center" wrapText="1"/>
    </xf>
    <xf numFmtId="169" fontId="0" fillId="0" borderId="0" xfId="0" applyNumberFormat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4" fontId="3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Alignment="1">
      <alignment vertical="center"/>
    </xf>
    <xf numFmtId="44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3" fontId="0" fillId="0" borderId="0" xfId="0" applyNumberFormat="1" applyFont="1" applyFill="1" applyAlignment="1">
      <alignment vertical="center"/>
    </xf>
    <xf numFmtId="170" fontId="6" fillId="0" borderId="0" xfId="0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4" fontId="3" fillId="0" borderId="0" xfId="2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68" fontId="3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9" fontId="0" fillId="0" borderId="3" xfId="2" quotePrefix="1" applyFont="1" applyBorder="1" applyAlignment="1">
      <alignment horizontal="center" vertical="center" wrapText="1"/>
    </xf>
    <xf numFmtId="9" fontId="0" fillId="2" borderId="3" xfId="2" quotePrefix="1" applyFont="1" applyFill="1" applyBorder="1" applyAlignment="1">
      <alignment horizontal="center" vertical="center" wrapText="1"/>
    </xf>
    <xf numFmtId="9" fontId="8" fillId="0" borderId="11" xfId="2" applyFont="1" applyBorder="1" applyAlignment="1">
      <alignment horizontal="center" vertical="center" wrapText="1"/>
    </xf>
    <xf numFmtId="9" fontId="0" fillId="0" borderId="0" xfId="2" applyFont="1" applyAlignment="1">
      <alignment vertical="center"/>
    </xf>
    <xf numFmtId="9" fontId="0" fillId="2" borderId="6" xfId="2" quotePrefix="1" applyFont="1" applyFill="1" applyBorder="1" applyAlignment="1">
      <alignment horizontal="center" vertical="center" wrapText="1"/>
    </xf>
    <xf numFmtId="43" fontId="0" fillId="2" borderId="6" xfId="3" quotePrefix="1" applyFont="1" applyFill="1" applyBorder="1" applyAlignment="1">
      <alignment horizontal="center" vertical="center" wrapText="1"/>
    </xf>
    <xf numFmtId="167" fontId="0" fillId="2" borderId="3" xfId="2" quotePrefix="1" applyNumberFormat="1" applyFont="1" applyFill="1" applyBorder="1" applyAlignment="1">
      <alignment horizontal="center" vertical="center" wrapText="1"/>
    </xf>
    <xf numFmtId="9" fontId="0" fillId="0" borderId="6" xfId="2" quotePrefix="1" applyFont="1" applyBorder="1" applyAlignment="1">
      <alignment horizontal="center" vertical="center" wrapText="1"/>
    </xf>
    <xf numFmtId="43" fontId="0" fillId="0" borderId="6" xfId="3" quotePrefix="1" applyFont="1" applyFill="1" applyBorder="1" applyAlignment="1">
      <alignment horizontal="center" vertical="center" wrapText="1"/>
    </xf>
    <xf numFmtId="44" fontId="0" fillId="0" borderId="0" xfId="0" applyNumberForma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2" fillId="0" borderId="3" xfId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</cellXfs>
  <cellStyles count="4">
    <cellStyle name="Hipervínculo" xfId="1" builtinId="8"/>
    <cellStyle name="Millares" xfId="3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vin.baten/AppData/Local/Microsoft/Windows/INetCache/Content.Outlook/YLIR0L1J/5.3%20Resultados%20POA%20Septiembre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vin.baten/AppData/Local/Microsoft/Windows/INetCache/Content.Outlook/YLIR0L1J/5.3%20Resultados%20POA%20Nov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1"/>
      <sheetName val="SIT"/>
      <sheetName val="Pino"/>
      <sheetName val="RECEPCION PUPA"/>
      <sheetName val="Cuadro"/>
      <sheetName val="MAVRL"/>
    </sheetNames>
    <sheetDataSet>
      <sheetData sheetId="0" refreshError="1"/>
      <sheetData sheetId="1" refreshError="1"/>
      <sheetData sheetId="2" refreshError="1">
        <row r="17">
          <cell r="B17">
            <v>28820.782999999999</v>
          </cell>
          <cell r="D17">
            <v>0</v>
          </cell>
          <cell r="F17">
            <v>28823.360000000001</v>
          </cell>
        </row>
      </sheetData>
      <sheetData sheetId="3" refreshError="1"/>
      <sheetData sheetId="4" refreshError="1"/>
      <sheetData sheetId="5" refreshError="1">
        <row r="18">
          <cell r="I18">
            <v>23301.745987999999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1"/>
      <sheetName val="SIT"/>
      <sheetName val="Pino"/>
      <sheetName val="RECEPCION PUPA"/>
      <sheetName val="Cuadro"/>
      <sheetName val="MAVRL"/>
    </sheetNames>
    <sheetDataSet>
      <sheetData sheetId="0" refreshError="1"/>
      <sheetData sheetId="1" refreshError="1"/>
      <sheetData sheetId="2" refreshError="1">
        <row r="17">
          <cell r="B17">
            <v>35360.818999999996</v>
          </cell>
          <cell r="D17">
            <v>0</v>
          </cell>
          <cell r="F17">
            <v>35363.483</v>
          </cell>
        </row>
      </sheetData>
      <sheetData sheetId="3" refreshError="1"/>
      <sheetData sheetId="4" refreshError="1"/>
      <sheetData sheetId="5" refreshError="1">
        <row r="18">
          <cell r="I18">
            <v>28782.958042999999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scamed-guatemala.org.gt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scamed-guatemala.org.gt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scamed-guatemala.org.gt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scamed-guatemala.org.g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scamed-guatemala.org.gt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scamed-guatemala.org.gt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scamed-guatemala.org.gt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scamed-guatemala.org.gt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scamed-guatemala.org.gt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scamed-guatemala.org.gt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scamed-guatemala.org.gt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scamed-guatemala.org.g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9" zoomScaleNormal="89" zoomScaleSheetLayoutView="68" workbookViewId="0">
      <selection activeCell="G29" sqref="G29:I31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x14ac:dyDescent="0.3">
      <c r="A2" s="127" t="s">
        <v>47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x14ac:dyDescent="0.3">
      <c r="A3" s="127" t="s">
        <v>48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x14ac:dyDescent="0.3">
      <c r="A4" s="2" t="s">
        <v>1</v>
      </c>
      <c r="E4" s="3" t="s">
        <v>60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7" t="s">
        <v>57</v>
      </c>
      <c r="E5" s="3"/>
      <c r="F5" s="3"/>
      <c r="I5" s="2" t="s">
        <v>3</v>
      </c>
      <c r="K5" s="58">
        <v>44599</v>
      </c>
    </row>
    <row r="7" spans="1:11" x14ac:dyDescent="0.3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</row>
    <row r="8" spans="1:11" x14ac:dyDescent="0.3">
      <c r="A8" s="115" t="s">
        <v>4</v>
      </c>
      <c r="B8" s="115"/>
      <c r="C8" s="115"/>
      <c r="D8" s="115"/>
      <c r="E8" s="115"/>
      <c r="F8" s="115"/>
      <c r="G8" s="115" t="s">
        <v>5</v>
      </c>
      <c r="H8" s="115"/>
      <c r="I8" s="115"/>
      <c r="J8" s="115"/>
      <c r="K8" s="115"/>
    </row>
    <row r="9" spans="1:11" x14ac:dyDescent="0.3">
      <c r="A9" s="115" t="s">
        <v>6</v>
      </c>
      <c r="B9" s="115"/>
      <c r="C9" s="115"/>
      <c r="D9" s="115"/>
      <c r="E9" s="115"/>
      <c r="F9" s="115"/>
      <c r="G9" s="115" t="s">
        <v>7</v>
      </c>
      <c r="H9" s="115"/>
      <c r="I9" s="115"/>
      <c r="J9" s="115"/>
      <c r="K9" s="115"/>
    </row>
    <row r="10" spans="1:11" x14ac:dyDescent="0.3">
      <c r="A10" s="115" t="s">
        <v>8</v>
      </c>
      <c r="B10" s="115"/>
      <c r="C10" s="115"/>
      <c r="D10" s="115"/>
      <c r="E10" s="115"/>
      <c r="F10" s="115"/>
      <c r="G10" s="126" t="s">
        <v>9</v>
      </c>
      <c r="H10" s="115"/>
      <c r="I10" s="115"/>
      <c r="J10" s="115"/>
      <c r="K10" s="115"/>
    </row>
    <row r="11" spans="1:11" x14ac:dyDescent="0.3">
      <c r="A11" s="115" t="s">
        <v>10</v>
      </c>
      <c r="B11" s="115"/>
      <c r="C11" s="115"/>
      <c r="D11" s="115"/>
      <c r="E11" s="115"/>
      <c r="F11" s="115"/>
      <c r="G11" s="115" t="s">
        <v>58</v>
      </c>
      <c r="H11" s="115"/>
      <c r="I11" s="115"/>
      <c r="J11" s="115"/>
      <c r="K11" s="115"/>
    </row>
    <row r="12" spans="1:11" x14ac:dyDescent="0.3">
      <c r="A12" s="115" t="s">
        <v>11</v>
      </c>
      <c r="B12" s="115"/>
      <c r="C12" s="115"/>
      <c r="D12" s="115"/>
      <c r="E12" s="115"/>
      <c r="F12" s="115"/>
      <c r="G12" s="115" t="s">
        <v>49</v>
      </c>
      <c r="H12" s="115"/>
      <c r="I12" s="115"/>
      <c r="J12" s="115"/>
      <c r="K12" s="115"/>
    </row>
    <row r="13" spans="1:11" x14ac:dyDescent="0.3">
      <c r="A13" s="115" t="s">
        <v>12</v>
      </c>
      <c r="B13" s="115"/>
      <c r="C13" s="115"/>
      <c r="D13" s="115"/>
      <c r="E13" s="115"/>
      <c r="F13" s="115"/>
      <c r="G13" s="115" t="s">
        <v>13</v>
      </c>
      <c r="H13" s="115"/>
      <c r="I13" s="115"/>
      <c r="J13" s="115"/>
      <c r="K13" s="115"/>
    </row>
    <row r="14" spans="1:11" x14ac:dyDescent="0.3">
      <c r="A14" s="115" t="s">
        <v>14</v>
      </c>
      <c r="B14" s="115"/>
      <c r="C14" s="115"/>
      <c r="D14" s="115"/>
      <c r="E14" s="115"/>
      <c r="F14" s="115"/>
      <c r="G14" s="125" t="s">
        <v>59</v>
      </c>
      <c r="H14" s="125"/>
      <c r="I14" s="125"/>
      <c r="J14" s="125"/>
      <c r="K14" s="125"/>
    </row>
    <row r="15" spans="1:11" x14ac:dyDescent="0.3">
      <c r="A15" s="115" t="s">
        <v>15</v>
      </c>
      <c r="B15" s="115"/>
      <c r="C15" s="115"/>
      <c r="D15" s="115"/>
      <c r="E15" s="115"/>
      <c r="F15" s="115"/>
      <c r="G15" s="118" t="s">
        <v>16</v>
      </c>
      <c r="H15" s="119"/>
      <c r="I15" s="119"/>
      <c r="J15" s="119"/>
      <c r="K15" s="120"/>
    </row>
    <row r="16" spans="1:11" x14ac:dyDescent="0.3">
      <c r="A16" s="115" t="s">
        <v>17</v>
      </c>
      <c r="B16" s="115"/>
      <c r="C16" s="115"/>
      <c r="D16" s="115"/>
      <c r="E16" s="115"/>
      <c r="F16" s="115"/>
      <c r="G16" s="121" t="s">
        <v>62</v>
      </c>
      <c r="H16" s="122"/>
      <c r="I16" s="122"/>
      <c r="J16" s="122"/>
      <c r="K16" s="123"/>
    </row>
    <row r="17" spans="1:12" x14ac:dyDescent="0.3">
      <c r="A17" s="124" t="s">
        <v>18</v>
      </c>
      <c r="B17" s="124"/>
      <c r="C17" s="124"/>
      <c r="D17" s="124"/>
      <c r="E17" s="124"/>
      <c r="F17" s="124"/>
      <c r="G17" s="115" t="s">
        <v>19</v>
      </c>
      <c r="H17" s="115"/>
      <c r="I17" s="115"/>
      <c r="J17" s="115"/>
      <c r="K17" s="115"/>
    </row>
    <row r="18" spans="1:12" x14ac:dyDescent="0.3">
      <c r="A18" s="115" t="s">
        <v>20</v>
      </c>
      <c r="B18" s="115"/>
      <c r="C18" s="115"/>
      <c r="D18" s="115"/>
      <c r="E18" s="115"/>
      <c r="F18" s="115"/>
      <c r="G18" s="116" t="s">
        <v>21</v>
      </c>
      <c r="H18" s="116"/>
      <c r="I18" s="116"/>
      <c r="J18" s="116"/>
      <c r="K18" s="116"/>
    </row>
    <row r="19" spans="1:12" x14ac:dyDescent="0.3">
      <c r="A19" s="115" t="s">
        <v>50</v>
      </c>
      <c r="B19" s="115"/>
      <c r="C19" s="115"/>
      <c r="D19" s="115"/>
      <c r="E19" s="115"/>
      <c r="F19" s="115"/>
      <c r="G19" s="115" t="s">
        <v>22</v>
      </c>
      <c r="H19" s="115"/>
      <c r="I19" s="115"/>
      <c r="J19" s="115"/>
      <c r="K19" s="115"/>
    </row>
    <row r="20" spans="1:12" x14ac:dyDescent="0.3">
      <c r="A20" s="117" t="s">
        <v>53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</row>
    <row r="21" spans="1:12" x14ac:dyDescent="0.3">
      <c r="A21" s="117" t="s">
        <v>23</v>
      </c>
      <c r="B21" s="112" t="s">
        <v>24</v>
      </c>
      <c r="C21" s="111" t="s">
        <v>25</v>
      </c>
      <c r="D21" s="112" t="s">
        <v>26</v>
      </c>
      <c r="E21" s="112"/>
      <c r="F21" s="112"/>
      <c r="G21" s="112" t="s">
        <v>27</v>
      </c>
      <c r="H21" s="112"/>
      <c r="I21" s="112"/>
      <c r="J21" s="112"/>
      <c r="K21" s="111" t="s">
        <v>28</v>
      </c>
    </row>
    <row r="22" spans="1:12" x14ac:dyDescent="0.3">
      <c r="A22" s="117"/>
      <c r="B22" s="112"/>
      <c r="C22" s="111"/>
      <c r="D22" s="112" t="s">
        <v>29</v>
      </c>
      <c r="E22" s="112"/>
      <c r="F22" s="112"/>
      <c r="G22" s="112" t="s">
        <v>30</v>
      </c>
      <c r="H22" s="112"/>
      <c r="I22" s="112"/>
      <c r="J22" s="112"/>
      <c r="K22" s="111"/>
    </row>
    <row r="23" spans="1:12" ht="43.2" x14ac:dyDescent="0.3">
      <c r="A23" s="117"/>
      <c r="B23" s="112"/>
      <c r="C23" s="111"/>
      <c r="D23" s="25" t="s">
        <v>31</v>
      </c>
      <c r="E23" s="25" t="s">
        <v>32</v>
      </c>
      <c r="F23" s="25" t="s">
        <v>33</v>
      </c>
      <c r="G23" s="25" t="s">
        <v>34</v>
      </c>
      <c r="H23" s="25" t="s">
        <v>35</v>
      </c>
      <c r="I23" s="25" t="s">
        <v>32</v>
      </c>
      <c r="J23" s="25" t="s">
        <v>33</v>
      </c>
      <c r="K23" s="111"/>
    </row>
    <row r="24" spans="1:12" ht="67.2" customHeight="1" x14ac:dyDescent="0.3">
      <c r="A24" s="26">
        <v>1</v>
      </c>
      <c r="B24" s="9" t="s">
        <v>36</v>
      </c>
      <c r="C24" s="10" t="s">
        <v>56</v>
      </c>
      <c r="D24" s="15">
        <v>29500</v>
      </c>
      <c r="E24" s="15">
        <v>2458</v>
      </c>
      <c r="F24" s="11">
        <f>E24/D24</f>
        <v>8.3322033898305087E-2</v>
      </c>
      <c r="G24" s="17">
        <v>239478.62</v>
      </c>
      <c r="H24" s="33">
        <v>17068</v>
      </c>
      <c r="I24" s="36">
        <v>100</v>
      </c>
      <c r="J24" s="31">
        <v>6.0000000000000002E-5</v>
      </c>
      <c r="K24" s="9" t="s">
        <v>63</v>
      </c>
      <c r="L24" s="35" t="s">
        <v>61</v>
      </c>
    </row>
    <row r="25" spans="1:12" x14ac:dyDescent="0.3">
      <c r="A25" s="26">
        <v>2</v>
      </c>
      <c r="B25" s="9" t="s">
        <v>37</v>
      </c>
      <c r="C25" s="10" t="s">
        <v>38</v>
      </c>
      <c r="D25" s="15">
        <v>347388</v>
      </c>
      <c r="E25" s="15">
        <v>29686</v>
      </c>
      <c r="F25" s="11">
        <v>0.09</v>
      </c>
      <c r="G25" s="36">
        <v>0</v>
      </c>
      <c r="H25" s="33">
        <v>0</v>
      </c>
      <c r="I25" s="36">
        <v>0</v>
      </c>
      <c r="J25" s="71">
        <v>0</v>
      </c>
      <c r="K25" s="113"/>
    </row>
    <row r="26" spans="1:12" x14ac:dyDescent="0.3">
      <c r="A26" s="26">
        <v>3</v>
      </c>
      <c r="B26" s="9" t="s">
        <v>39</v>
      </c>
      <c r="C26" s="10" t="s">
        <v>40</v>
      </c>
      <c r="D26" s="15">
        <v>3246</v>
      </c>
      <c r="E26" s="15">
        <v>476</v>
      </c>
      <c r="F26" s="11">
        <v>0.15</v>
      </c>
      <c r="G26" s="37">
        <v>0</v>
      </c>
      <c r="H26" s="34">
        <v>0</v>
      </c>
      <c r="I26" s="37">
        <v>0</v>
      </c>
      <c r="J26" s="71">
        <v>0</v>
      </c>
      <c r="K26" s="114"/>
    </row>
    <row r="27" spans="1:12" x14ac:dyDescent="0.3">
      <c r="A27" s="26">
        <v>4</v>
      </c>
      <c r="B27" s="9" t="s">
        <v>41</v>
      </c>
      <c r="C27" s="10" t="s">
        <v>42</v>
      </c>
      <c r="D27" s="15">
        <v>54902</v>
      </c>
      <c r="E27" s="15">
        <v>6233</v>
      </c>
      <c r="F27" s="11">
        <v>0.11</v>
      </c>
      <c r="G27" s="36">
        <v>0</v>
      </c>
      <c r="H27" s="34">
        <v>0</v>
      </c>
      <c r="I27" s="34">
        <v>0</v>
      </c>
      <c r="J27" s="71">
        <v>0</v>
      </c>
      <c r="K27" s="4"/>
    </row>
    <row r="28" spans="1:12" ht="43.2" x14ac:dyDescent="0.3">
      <c r="A28" s="26">
        <v>5</v>
      </c>
      <c r="B28" s="4" t="s">
        <v>55</v>
      </c>
      <c r="C28" s="25" t="s">
        <v>54</v>
      </c>
      <c r="D28" s="16">
        <v>17520</v>
      </c>
      <c r="E28" s="14">
        <v>1488</v>
      </c>
      <c r="F28" s="11">
        <f>E28/D28</f>
        <v>8.4931506849315067E-2</v>
      </c>
      <c r="G28" s="18">
        <f>600111.36+1160410.02</f>
        <v>1760521.38</v>
      </c>
      <c r="H28" s="34">
        <v>118932</v>
      </c>
      <c r="I28" s="37">
        <v>0</v>
      </c>
      <c r="J28" s="71">
        <f>I28/H28</f>
        <v>0</v>
      </c>
      <c r="K28" s="4" t="s">
        <v>51</v>
      </c>
    </row>
    <row r="29" spans="1:12" ht="28.8" x14ac:dyDescent="0.3">
      <c r="A29" s="8">
        <v>6</v>
      </c>
      <c r="B29" s="12" t="s">
        <v>43</v>
      </c>
      <c r="C29" s="13" t="s">
        <v>44</v>
      </c>
      <c r="D29" s="14">
        <v>36400</v>
      </c>
      <c r="E29" s="14">
        <v>2440</v>
      </c>
      <c r="F29" s="11">
        <v>7.0000000000000007E-2</v>
      </c>
      <c r="G29" s="37">
        <v>0</v>
      </c>
      <c r="H29" s="37">
        <v>0</v>
      </c>
      <c r="I29" s="37">
        <v>0</v>
      </c>
      <c r="J29" s="99">
        <v>0</v>
      </c>
      <c r="K29" s="4"/>
    </row>
    <row r="30" spans="1:12" ht="28.8" x14ac:dyDescent="0.3">
      <c r="A30" s="8">
        <v>7</v>
      </c>
      <c r="B30" s="12" t="s">
        <v>45</v>
      </c>
      <c r="C30" s="13" t="s">
        <v>44</v>
      </c>
      <c r="D30" s="14">
        <v>36400</v>
      </c>
      <c r="E30" s="14">
        <v>2440</v>
      </c>
      <c r="F30" s="11">
        <v>7.0000000000000007E-2</v>
      </c>
      <c r="G30" s="37">
        <v>0</v>
      </c>
      <c r="H30" s="37">
        <v>0</v>
      </c>
      <c r="I30" s="37">
        <v>0</v>
      </c>
      <c r="J30" s="99">
        <v>0</v>
      </c>
      <c r="K30" s="4"/>
    </row>
    <row r="31" spans="1:12" ht="43.2" x14ac:dyDescent="0.3">
      <c r="A31" s="19">
        <v>8</v>
      </c>
      <c r="B31" s="20" t="s">
        <v>46</v>
      </c>
      <c r="C31" s="21" t="s">
        <v>44</v>
      </c>
      <c r="D31" s="22">
        <v>29120</v>
      </c>
      <c r="E31" s="22">
        <v>1846</v>
      </c>
      <c r="F31" s="23">
        <v>0.06</v>
      </c>
      <c r="G31" s="107">
        <v>0</v>
      </c>
      <c r="H31" s="107">
        <v>0</v>
      </c>
      <c r="I31" s="107">
        <v>0</v>
      </c>
      <c r="J31" s="106">
        <v>0</v>
      </c>
      <c r="K31" s="24"/>
    </row>
    <row r="32" spans="1:12" x14ac:dyDescent="0.3">
      <c r="A32" s="27"/>
      <c r="B32" s="28" t="s">
        <v>61</v>
      </c>
      <c r="C32" s="27"/>
      <c r="D32" s="27"/>
      <c r="E32" s="29" t="s">
        <v>52</v>
      </c>
      <c r="F32" s="28"/>
      <c r="G32" s="30">
        <f>SUM(G24:G31)</f>
        <v>2000000</v>
      </c>
      <c r="H32" s="30">
        <f t="shared" ref="H32:I32" si="0">SUM(H24:H31)</f>
        <v>136000</v>
      </c>
      <c r="I32" s="30">
        <f t="shared" si="0"/>
        <v>100</v>
      </c>
      <c r="J32" s="32">
        <f>SUM(J24:J31)</f>
        <v>6.0000000000000002E-5</v>
      </c>
      <c r="K32" s="27"/>
    </row>
  </sheetData>
  <mergeCells count="38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65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B7" workbookViewId="0">
      <selection activeCell="F35" sqref="F35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24.44140625" style="1" customWidth="1"/>
    <col min="4" max="4" width="33.109375" style="1" customWidth="1"/>
    <col min="5" max="5" width="16" style="1" customWidth="1"/>
    <col min="6" max="6" width="14.5546875" style="1" customWidth="1"/>
    <col min="7" max="7" width="21.33203125" style="1" bestFit="1" customWidth="1"/>
    <col min="8" max="8" width="19.6640625" style="1" customWidth="1"/>
    <col min="9" max="9" width="20.44140625" style="1" customWidth="1"/>
    <col min="10" max="10" width="15.109375" style="1" customWidth="1"/>
    <col min="11" max="11" width="54.44140625" style="1" customWidth="1"/>
  </cols>
  <sheetData>
    <row r="1" spans="1:11" x14ac:dyDescent="0.3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x14ac:dyDescent="0.3">
      <c r="A2" s="127" t="s">
        <v>47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x14ac:dyDescent="0.3">
      <c r="A3" s="127" t="s">
        <v>48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x14ac:dyDescent="0.3">
      <c r="A4" s="2" t="s">
        <v>1</v>
      </c>
      <c r="E4" s="3" t="s">
        <v>71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7" t="s">
        <v>78</v>
      </c>
      <c r="E5" s="3"/>
      <c r="F5" s="3"/>
      <c r="I5" s="2" t="s">
        <v>3</v>
      </c>
      <c r="K5" s="67">
        <v>44872</v>
      </c>
    </row>
    <row r="7" spans="1:11" x14ac:dyDescent="0.3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</row>
    <row r="8" spans="1:11" x14ac:dyDescent="0.3">
      <c r="A8" s="115" t="s">
        <v>4</v>
      </c>
      <c r="B8" s="115"/>
      <c r="C8" s="115"/>
      <c r="D8" s="115"/>
      <c r="E8" s="115"/>
      <c r="F8" s="115"/>
      <c r="G8" s="115" t="s">
        <v>5</v>
      </c>
      <c r="H8" s="115"/>
      <c r="I8" s="115"/>
      <c r="J8" s="115"/>
      <c r="K8" s="115"/>
    </row>
    <row r="9" spans="1:11" x14ac:dyDescent="0.3">
      <c r="A9" s="115" t="s">
        <v>6</v>
      </c>
      <c r="B9" s="115"/>
      <c r="C9" s="115"/>
      <c r="D9" s="115"/>
      <c r="E9" s="115"/>
      <c r="F9" s="115"/>
      <c r="G9" s="115" t="s">
        <v>7</v>
      </c>
      <c r="H9" s="115"/>
      <c r="I9" s="115"/>
      <c r="J9" s="115"/>
      <c r="K9" s="115"/>
    </row>
    <row r="10" spans="1:11" x14ac:dyDescent="0.3">
      <c r="A10" s="115" t="s">
        <v>8</v>
      </c>
      <c r="B10" s="115"/>
      <c r="C10" s="115"/>
      <c r="D10" s="115"/>
      <c r="E10" s="115"/>
      <c r="F10" s="115"/>
      <c r="G10" s="126" t="s">
        <v>9</v>
      </c>
      <c r="H10" s="115"/>
      <c r="I10" s="115"/>
      <c r="J10" s="115"/>
      <c r="K10" s="115"/>
    </row>
    <row r="11" spans="1:11" x14ac:dyDescent="0.3">
      <c r="A11" s="115" t="s">
        <v>10</v>
      </c>
      <c r="B11" s="115"/>
      <c r="C11" s="115"/>
      <c r="D11" s="115"/>
      <c r="E11" s="115"/>
      <c r="F11" s="115"/>
      <c r="G11" s="115" t="s">
        <v>73</v>
      </c>
      <c r="H11" s="115"/>
      <c r="I11" s="115"/>
      <c r="J11" s="115"/>
      <c r="K11" s="115"/>
    </row>
    <row r="12" spans="1:11" x14ac:dyDescent="0.3">
      <c r="A12" s="115" t="s">
        <v>11</v>
      </c>
      <c r="B12" s="115"/>
      <c r="C12" s="115"/>
      <c r="D12" s="115"/>
      <c r="E12" s="115"/>
      <c r="F12" s="115"/>
      <c r="G12" s="115" t="s">
        <v>49</v>
      </c>
      <c r="H12" s="115"/>
      <c r="I12" s="115"/>
      <c r="J12" s="115"/>
      <c r="K12" s="115"/>
    </row>
    <row r="13" spans="1:11" x14ac:dyDescent="0.3">
      <c r="A13" s="115" t="s">
        <v>12</v>
      </c>
      <c r="B13" s="115"/>
      <c r="C13" s="115"/>
      <c r="D13" s="115"/>
      <c r="E13" s="115"/>
      <c r="F13" s="115"/>
      <c r="G13" s="115" t="s">
        <v>13</v>
      </c>
      <c r="H13" s="115"/>
      <c r="I13" s="115"/>
      <c r="J13" s="115"/>
      <c r="K13" s="115"/>
    </row>
    <row r="14" spans="1:11" x14ac:dyDescent="0.3">
      <c r="A14" s="115" t="s">
        <v>14</v>
      </c>
      <c r="B14" s="115"/>
      <c r="C14" s="115"/>
      <c r="D14" s="115"/>
      <c r="E14" s="115"/>
      <c r="F14" s="115"/>
      <c r="G14" s="125" t="s">
        <v>59</v>
      </c>
      <c r="H14" s="125"/>
      <c r="I14" s="125"/>
      <c r="J14" s="125"/>
      <c r="K14" s="125"/>
    </row>
    <row r="15" spans="1:11" x14ac:dyDescent="0.3">
      <c r="A15" s="115" t="s">
        <v>15</v>
      </c>
      <c r="B15" s="115"/>
      <c r="C15" s="115"/>
      <c r="D15" s="115"/>
      <c r="E15" s="115"/>
      <c r="F15" s="115"/>
      <c r="G15" s="118" t="s">
        <v>16</v>
      </c>
      <c r="H15" s="119"/>
      <c r="I15" s="119"/>
      <c r="J15" s="119"/>
      <c r="K15" s="120"/>
    </row>
    <row r="16" spans="1:11" x14ac:dyDescent="0.3">
      <c r="A16" s="115" t="s">
        <v>17</v>
      </c>
      <c r="B16" s="115"/>
      <c r="C16" s="115"/>
      <c r="D16" s="115"/>
      <c r="E16" s="115"/>
      <c r="F16" s="115"/>
      <c r="G16" s="121" t="s">
        <v>74</v>
      </c>
      <c r="H16" s="122"/>
      <c r="I16" s="122"/>
      <c r="J16" s="122"/>
      <c r="K16" s="123"/>
    </row>
    <row r="17" spans="1:11" x14ac:dyDescent="0.3">
      <c r="A17" s="124" t="s">
        <v>18</v>
      </c>
      <c r="B17" s="124"/>
      <c r="C17" s="124"/>
      <c r="D17" s="124"/>
      <c r="E17" s="124"/>
      <c r="F17" s="124"/>
      <c r="G17" s="115" t="s">
        <v>19</v>
      </c>
      <c r="H17" s="115"/>
      <c r="I17" s="115"/>
      <c r="J17" s="115"/>
      <c r="K17" s="115"/>
    </row>
    <row r="18" spans="1:11" x14ac:dyDescent="0.3">
      <c r="A18" s="115" t="s">
        <v>20</v>
      </c>
      <c r="B18" s="115"/>
      <c r="C18" s="115"/>
      <c r="D18" s="115"/>
      <c r="E18" s="115"/>
      <c r="F18" s="115"/>
      <c r="G18" s="116" t="s">
        <v>21</v>
      </c>
      <c r="H18" s="116"/>
      <c r="I18" s="116"/>
      <c r="J18" s="116"/>
      <c r="K18" s="116"/>
    </row>
    <row r="19" spans="1:11" x14ac:dyDescent="0.3">
      <c r="A19" s="115" t="s">
        <v>50</v>
      </c>
      <c r="B19" s="115"/>
      <c r="C19" s="115"/>
      <c r="D19" s="115"/>
      <c r="E19" s="115"/>
      <c r="F19" s="115"/>
      <c r="G19" s="115" t="s">
        <v>22</v>
      </c>
      <c r="H19" s="115"/>
      <c r="I19" s="115"/>
      <c r="J19" s="115"/>
      <c r="K19" s="115"/>
    </row>
    <row r="20" spans="1:11" x14ac:dyDescent="0.3">
      <c r="A20" s="117" t="s">
        <v>53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</row>
    <row r="21" spans="1:11" x14ac:dyDescent="0.3">
      <c r="A21" s="117" t="s">
        <v>23</v>
      </c>
      <c r="B21" s="112" t="s">
        <v>24</v>
      </c>
      <c r="C21" s="111" t="s">
        <v>25</v>
      </c>
      <c r="D21" s="112" t="s">
        <v>26</v>
      </c>
      <c r="E21" s="112"/>
      <c r="F21" s="112"/>
      <c r="G21" s="112" t="s">
        <v>27</v>
      </c>
      <c r="H21" s="112"/>
      <c r="I21" s="112"/>
      <c r="J21" s="112"/>
      <c r="K21" s="111" t="s">
        <v>28</v>
      </c>
    </row>
    <row r="22" spans="1:11" x14ac:dyDescent="0.3">
      <c r="A22" s="117"/>
      <c r="B22" s="112"/>
      <c r="C22" s="111"/>
      <c r="D22" s="112" t="s">
        <v>29</v>
      </c>
      <c r="E22" s="112"/>
      <c r="F22" s="112"/>
      <c r="G22" s="112" t="s">
        <v>30</v>
      </c>
      <c r="H22" s="112"/>
      <c r="I22" s="112"/>
      <c r="J22" s="112"/>
      <c r="K22" s="111"/>
    </row>
    <row r="23" spans="1:11" ht="43.2" x14ac:dyDescent="0.3">
      <c r="A23" s="117"/>
      <c r="B23" s="112"/>
      <c r="C23" s="111"/>
      <c r="D23" s="65" t="s">
        <v>31</v>
      </c>
      <c r="E23" s="65" t="s">
        <v>32</v>
      </c>
      <c r="F23" s="65" t="s">
        <v>33</v>
      </c>
      <c r="G23" s="65" t="s">
        <v>34</v>
      </c>
      <c r="H23" s="65" t="s">
        <v>35</v>
      </c>
      <c r="I23" s="65" t="s">
        <v>32</v>
      </c>
      <c r="J23" s="65" t="s">
        <v>33</v>
      </c>
      <c r="K23" s="111"/>
    </row>
    <row r="24" spans="1:11" ht="43.2" x14ac:dyDescent="0.3">
      <c r="A24" s="66">
        <v>1</v>
      </c>
      <c r="B24" s="9" t="s">
        <v>36</v>
      </c>
      <c r="C24" s="10" t="s">
        <v>75</v>
      </c>
      <c r="D24" s="68">
        <v>29500</v>
      </c>
      <c r="E24" s="15">
        <v>24580</v>
      </c>
      <c r="F24" s="11">
        <f>E24/D24</f>
        <v>0.83322033898305081</v>
      </c>
      <c r="G24" s="69">
        <v>239478.62</v>
      </c>
      <c r="H24" s="70">
        <v>193634.49</v>
      </c>
      <c r="I24" s="69">
        <v>202592.71</v>
      </c>
      <c r="J24" s="71">
        <f>I24/G24</f>
        <v>0.84597409990085959</v>
      </c>
      <c r="K24" s="9" t="s">
        <v>63</v>
      </c>
    </row>
    <row r="25" spans="1:11" x14ac:dyDescent="0.3">
      <c r="A25" s="66">
        <v>2</v>
      </c>
      <c r="B25" s="9" t="s">
        <v>37</v>
      </c>
      <c r="C25" s="10" t="s">
        <v>38</v>
      </c>
      <c r="D25" s="68">
        <v>347388</v>
      </c>
      <c r="E25" s="15">
        <v>287579</v>
      </c>
      <c r="F25" s="11">
        <f t="shared" ref="F25:F31" si="0">E25/D25</f>
        <v>0.8278322797563531</v>
      </c>
      <c r="G25" s="33">
        <v>0</v>
      </c>
      <c r="H25" s="33">
        <v>0</v>
      </c>
      <c r="I25" s="33">
        <v>0</v>
      </c>
      <c r="J25" s="5">
        <v>0</v>
      </c>
      <c r="K25" s="128"/>
    </row>
    <row r="26" spans="1:11" x14ac:dyDescent="0.3">
      <c r="A26" s="66">
        <v>3</v>
      </c>
      <c r="B26" s="9" t="s">
        <v>39</v>
      </c>
      <c r="C26" s="10" t="s">
        <v>40</v>
      </c>
      <c r="D26" s="68">
        <v>3246</v>
      </c>
      <c r="E26" s="15">
        <v>6049</v>
      </c>
      <c r="F26" s="11">
        <f>E26/D26</f>
        <v>1.863524337646334</v>
      </c>
      <c r="G26" s="34">
        <v>0</v>
      </c>
      <c r="H26" s="34">
        <v>0</v>
      </c>
      <c r="I26" s="34">
        <v>0</v>
      </c>
      <c r="J26" s="53">
        <v>0</v>
      </c>
      <c r="K26" s="129"/>
    </row>
    <row r="27" spans="1:11" x14ac:dyDescent="0.3">
      <c r="A27" s="66">
        <v>4</v>
      </c>
      <c r="B27" s="9" t="s">
        <v>41</v>
      </c>
      <c r="C27" s="10" t="s">
        <v>42</v>
      </c>
      <c r="D27" s="68">
        <v>54902</v>
      </c>
      <c r="E27" s="15">
        <v>45028</v>
      </c>
      <c r="F27" s="11">
        <f t="shared" si="0"/>
        <v>0.82015227131980617</v>
      </c>
      <c r="G27" s="33">
        <v>0</v>
      </c>
      <c r="H27" s="34">
        <v>0</v>
      </c>
      <c r="I27" s="34">
        <v>0</v>
      </c>
      <c r="J27" s="5">
        <v>0</v>
      </c>
      <c r="K27" s="12"/>
    </row>
    <row r="28" spans="1:11" ht="43.2" x14ac:dyDescent="0.3">
      <c r="A28" s="66">
        <v>5</v>
      </c>
      <c r="B28" s="12" t="s">
        <v>76</v>
      </c>
      <c r="C28" s="13" t="s">
        <v>77</v>
      </c>
      <c r="D28" s="72">
        <v>17520</v>
      </c>
      <c r="E28" s="14">
        <v>14592</v>
      </c>
      <c r="F28" s="11">
        <f t="shared" si="0"/>
        <v>0.83287671232876714</v>
      </c>
      <c r="G28" s="73">
        <v>1760521.38</v>
      </c>
      <c r="H28" s="73">
        <v>1424030.51</v>
      </c>
      <c r="I28" s="73">
        <v>1260850.3999999999</v>
      </c>
      <c r="J28" s="52">
        <f>I28/G28</f>
        <v>0.71618011250735281</v>
      </c>
      <c r="K28" s="12" t="s">
        <v>51</v>
      </c>
    </row>
    <row r="29" spans="1:11" ht="28.8" x14ac:dyDescent="0.3">
      <c r="A29" s="8">
        <v>6</v>
      </c>
      <c r="B29" s="12" t="s">
        <v>43</v>
      </c>
      <c r="C29" s="13" t="s">
        <v>44</v>
      </c>
      <c r="D29" s="6">
        <v>36400</v>
      </c>
      <c r="E29" s="14">
        <v>32093</v>
      </c>
      <c r="F29" s="74">
        <f t="shared" si="0"/>
        <v>0.88167582417582413</v>
      </c>
      <c r="G29" s="34">
        <v>0</v>
      </c>
      <c r="H29" s="34">
        <v>0</v>
      </c>
      <c r="I29" s="34">
        <v>0</v>
      </c>
      <c r="J29" s="100">
        <v>0</v>
      </c>
      <c r="K29" s="12"/>
    </row>
    <row r="30" spans="1:11" ht="28.8" x14ac:dyDescent="0.3">
      <c r="A30" s="8">
        <v>7</v>
      </c>
      <c r="B30" s="12" t="s">
        <v>45</v>
      </c>
      <c r="C30" s="13" t="s">
        <v>44</v>
      </c>
      <c r="D30" s="6">
        <v>36400</v>
      </c>
      <c r="E30" s="14">
        <v>32091</v>
      </c>
      <c r="F30" s="74">
        <f t="shared" si="0"/>
        <v>0.88162087912087916</v>
      </c>
      <c r="G30" s="34">
        <v>0</v>
      </c>
      <c r="H30" s="34">
        <v>0</v>
      </c>
      <c r="I30" s="34"/>
      <c r="J30" s="100">
        <v>0</v>
      </c>
      <c r="K30" s="12"/>
    </row>
    <row r="31" spans="1:11" ht="43.2" x14ac:dyDescent="0.3">
      <c r="A31" s="8">
        <v>8</v>
      </c>
      <c r="B31" s="12" t="s">
        <v>46</v>
      </c>
      <c r="C31" s="13" t="s">
        <v>44</v>
      </c>
      <c r="D31" s="6">
        <v>29120</v>
      </c>
      <c r="E31" s="14">
        <v>26149</v>
      </c>
      <c r="F31" s="74">
        <f t="shared" si="0"/>
        <v>0.89797390109890107</v>
      </c>
      <c r="G31" s="34">
        <v>0</v>
      </c>
      <c r="H31" s="34">
        <v>0</v>
      </c>
      <c r="I31" s="34">
        <v>0</v>
      </c>
      <c r="J31" s="100">
        <v>0</v>
      </c>
      <c r="K31" s="12"/>
    </row>
    <row r="32" spans="1:11" ht="15" thickBot="1" x14ac:dyDescent="0.35">
      <c r="B32" s="130"/>
      <c r="C32" s="130"/>
      <c r="D32" s="130"/>
      <c r="E32" s="130"/>
      <c r="F32" s="130"/>
      <c r="G32" s="130"/>
      <c r="H32" s="130"/>
      <c r="I32" s="130"/>
      <c r="J32" s="130"/>
      <c r="K32" s="130"/>
    </row>
    <row r="33" spans="1:11" ht="15" thickBot="1" x14ac:dyDescent="0.35">
      <c r="A33" s="75"/>
      <c r="B33" s="75"/>
      <c r="C33" s="75"/>
      <c r="D33" s="75"/>
      <c r="E33" s="75"/>
      <c r="F33" s="75"/>
      <c r="G33" s="76">
        <f>SUM(G24:G31)</f>
        <v>2000000</v>
      </c>
      <c r="H33" s="77">
        <f>SUM(H24:H31)</f>
        <v>1617665</v>
      </c>
      <c r="I33" s="78">
        <f>SUM(I24:I31)</f>
        <v>1463443.1099999999</v>
      </c>
      <c r="J33" s="49">
        <f>I33/G33</f>
        <v>0.73172155499999991</v>
      </c>
      <c r="K33" s="79"/>
    </row>
  </sheetData>
  <mergeCells count="39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K21:K23"/>
    <mergeCell ref="D22:F22"/>
    <mergeCell ref="G22:J22"/>
    <mergeCell ref="K25:K26"/>
    <mergeCell ref="B32:K32"/>
  </mergeCells>
  <hyperlinks>
    <hyperlink ref="G10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10" workbookViewId="0">
      <selection activeCell="A4" sqref="A1:K104857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24.44140625" style="1" customWidth="1"/>
    <col min="4" max="4" width="33.109375" style="1" customWidth="1"/>
    <col min="5" max="5" width="16" style="1" customWidth="1"/>
    <col min="6" max="6" width="14.5546875" style="1" customWidth="1"/>
    <col min="7" max="7" width="21.33203125" style="1" bestFit="1" customWidth="1"/>
    <col min="8" max="8" width="20.6640625" style="1" bestFit="1" customWidth="1"/>
    <col min="9" max="9" width="20.44140625" style="1" customWidth="1"/>
    <col min="10" max="10" width="15.109375" style="1" customWidth="1"/>
    <col min="11" max="11" width="54.44140625" style="1" customWidth="1"/>
  </cols>
  <sheetData>
    <row r="1" spans="1:11" x14ac:dyDescent="0.3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x14ac:dyDescent="0.3">
      <c r="A2" s="127" t="s">
        <v>47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x14ac:dyDescent="0.3">
      <c r="A3" s="127" t="s">
        <v>48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x14ac:dyDescent="0.3">
      <c r="A4" s="2" t="s">
        <v>1</v>
      </c>
      <c r="E4" s="3" t="s">
        <v>71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7" t="s">
        <v>79</v>
      </c>
      <c r="E5" s="3"/>
      <c r="F5" s="3"/>
      <c r="I5" s="2" t="s">
        <v>3</v>
      </c>
      <c r="K5" s="67">
        <v>44901</v>
      </c>
    </row>
    <row r="7" spans="1:11" x14ac:dyDescent="0.3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</row>
    <row r="8" spans="1:11" x14ac:dyDescent="0.3">
      <c r="A8" s="115" t="s">
        <v>4</v>
      </c>
      <c r="B8" s="115"/>
      <c r="C8" s="115"/>
      <c r="D8" s="115"/>
      <c r="E8" s="115"/>
      <c r="F8" s="115"/>
      <c r="G8" s="115" t="s">
        <v>5</v>
      </c>
      <c r="H8" s="115"/>
      <c r="I8" s="115"/>
      <c r="J8" s="115"/>
      <c r="K8" s="115"/>
    </row>
    <row r="9" spans="1:11" x14ac:dyDescent="0.3">
      <c r="A9" s="115" t="s">
        <v>6</v>
      </c>
      <c r="B9" s="115"/>
      <c r="C9" s="115"/>
      <c r="D9" s="115"/>
      <c r="E9" s="115"/>
      <c r="F9" s="115"/>
      <c r="G9" s="115" t="s">
        <v>7</v>
      </c>
      <c r="H9" s="115"/>
      <c r="I9" s="115"/>
      <c r="J9" s="115"/>
      <c r="K9" s="115"/>
    </row>
    <row r="10" spans="1:11" x14ac:dyDescent="0.3">
      <c r="A10" s="115" t="s">
        <v>8</v>
      </c>
      <c r="B10" s="115"/>
      <c r="C10" s="115"/>
      <c r="D10" s="115"/>
      <c r="E10" s="115"/>
      <c r="F10" s="115"/>
      <c r="G10" s="126" t="s">
        <v>9</v>
      </c>
      <c r="H10" s="115"/>
      <c r="I10" s="115"/>
      <c r="J10" s="115"/>
      <c r="K10" s="115"/>
    </row>
    <row r="11" spans="1:11" x14ac:dyDescent="0.3">
      <c r="A11" s="115" t="s">
        <v>10</v>
      </c>
      <c r="B11" s="115"/>
      <c r="C11" s="115"/>
      <c r="D11" s="115"/>
      <c r="E11" s="115"/>
      <c r="F11" s="115"/>
      <c r="G11" s="115" t="s">
        <v>73</v>
      </c>
      <c r="H11" s="115"/>
      <c r="I11" s="115"/>
      <c r="J11" s="115"/>
      <c r="K11" s="115"/>
    </row>
    <row r="12" spans="1:11" x14ac:dyDescent="0.3">
      <c r="A12" s="115" t="s">
        <v>11</v>
      </c>
      <c r="B12" s="115"/>
      <c r="C12" s="115"/>
      <c r="D12" s="115"/>
      <c r="E12" s="115"/>
      <c r="F12" s="115"/>
      <c r="G12" s="115" t="s">
        <v>49</v>
      </c>
      <c r="H12" s="115"/>
      <c r="I12" s="115"/>
      <c r="J12" s="115"/>
      <c r="K12" s="115"/>
    </row>
    <row r="13" spans="1:11" x14ac:dyDescent="0.3">
      <c r="A13" s="115" t="s">
        <v>12</v>
      </c>
      <c r="B13" s="115"/>
      <c r="C13" s="115"/>
      <c r="D13" s="115"/>
      <c r="E13" s="115"/>
      <c r="F13" s="115"/>
      <c r="G13" s="115" t="s">
        <v>13</v>
      </c>
      <c r="H13" s="115"/>
      <c r="I13" s="115"/>
      <c r="J13" s="115"/>
      <c r="K13" s="115"/>
    </row>
    <row r="14" spans="1:11" x14ac:dyDescent="0.3">
      <c r="A14" s="115" t="s">
        <v>14</v>
      </c>
      <c r="B14" s="115"/>
      <c r="C14" s="115"/>
      <c r="D14" s="115"/>
      <c r="E14" s="115"/>
      <c r="F14" s="115"/>
      <c r="G14" s="125" t="s">
        <v>59</v>
      </c>
      <c r="H14" s="125"/>
      <c r="I14" s="125"/>
      <c r="J14" s="125"/>
      <c r="K14" s="125"/>
    </row>
    <row r="15" spans="1:11" x14ac:dyDescent="0.3">
      <c r="A15" s="115" t="s">
        <v>15</v>
      </c>
      <c r="B15" s="115"/>
      <c r="C15" s="115"/>
      <c r="D15" s="115"/>
      <c r="E15" s="115"/>
      <c r="F15" s="115"/>
      <c r="G15" s="118" t="s">
        <v>16</v>
      </c>
      <c r="H15" s="119"/>
      <c r="I15" s="119"/>
      <c r="J15" s="119"/>
      <c r="K15" s="120"/>
    </row>
    <row r="16" spans="1:11" x14ac:dyDescent="0.3">
      <c r="A16" s="115" t="s">
        <v>17</v>
      </c>
      <c r="B16" s="115"/>
      <c r="C16" s="115"/>
      <c r="D16" s="115"/>
      <c r="E16" s="115"/>
      <c r="F16" s="115"/>
      <c r="G16" s="121" t="s">
        <v>74</v>
      </c>
      <c r="H16" s="122"/>
      <c r="I16" s="122"/>
      <c r="J16" s="122"/>
      <c r="K16" s="123"/>
    </row>
    <row r="17" spans="1:11" x14ac:dyDescent="0.3">
      <c r="A17" s="124" t="s">
        <v>18</v>
      </c>
      <c r="B17" s="124"/>
      <c r="C17" s="124"/>
      <c r="D17" s="124"/>
      <c r="E17" s="124"/>
      <c r="F17" s="124"/>
      <c r="G17" s="115" t="s">
        <v>19</v>
      </c>
      <c r="H17" s="115"/>
      <c r="I17" s="115"/>
      <c r="J17" s="115"/>
      <c r="K17" s="115"/>
    </row>
    <row r="18" spans="1:11" x14ac:dyDescent="0.3">
      <c r="A18" s="115" t="s">
        <v>20</v>
      </c>
      <c r="B18" s="115"/>
      <c r="C18" s="115"/>
      <c r="D18" s="115"/>
      <c r="E18" s="115"/>
      <c r="F18" s="115"/>
      <c r="G18" s="116" t="s">
        <v>21</v>
      </c>
      <c r="H18" s="116"/>
      <c r="I18" s="116"/>
      <c r="J18" s="116"/>
      <c r="K18" s="116"/>
    </row>
    <row r="19" spans="1:11" x14ac:dyDescent="0.3">
      <c r="A19" s="115" t="s">
        <v>50</v>
      </c>
      <c r="B19" s="115"/>
      <c r="C19" s="115"/>
      <c r="D19" s="115"/>
      <c r="E19" s="115"/>
      <c r="F19" s="115"/>
      <c r="G19" s="115" t="s">
        <v>22</v>
      </c>
      <c r="H19" s="115"/>
      <c r="I19" s="115"/>
      <c r="J19" s="115"/>
      <c r="K19" s="115"/>
    </row>
    <row r="20" spans="1:11" x14ac:dyDescent="0.3">
      <c r="A20" s="117" t="s">
        <v>53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</row>
    <row r="21" spans="1:11" x14ac:dyDescent="0.3">
      <c r="A21" s="117" t="s">
        <v>23</v>
      </c>
      <c r="B21" s="112" t="s">
        <v>24</v>
      </c>
      <c r="C21" s="111" t="s">
        <v>25</v>
      </c>
      <c r="D21" s="112" t="s">
        <v>26</v>
      </c>
      <c r="E21" s="112"/>
      <c r="F21" s="112"/>
      <c r="G21" s="112" t="s">
        <v>27</v>
      </c>
      <c r="H21" s="112"/>
      <c r="I21" s="112"/>
      <c r="J21" s="112"/>
      <c r="K21" s="111" t="s">
        <v>28</v>
      </c>
    </row>
    <row r="22" spans="1:11" x14ac:dyDescent="0.3">
      <c r="A22" s="117"/>
      <c r="B22" s="112"/>
      <c r="C22" s="111"/>
      <c r="D22" s="112" t="s">
        <v>29</v>
      </c>
      <c r="E22" s="112"/>
      <c r="F22" s="112"/>
      <c r="G22" s="112" t="s">
        <v>30</v>
      </c>
      <c r="H22" s="112"/>
      <c r="I22" s="112"/>
      <c r="J22" s="112"/>
      <c r="K22" s="111"/>
    </row>
    <row r="23" spans="1:11" ht="43.2" x14ac:dyDescent="0.3">
      <c r="A23" s="117"/>
      <c r="B23" s="112"/>
      <c r="C23" s="111"/>
      <c r="D23" s="93" t="s">
        <v>31</v>
      </c>
      <c r="E23" s="93" t="s">
        <v>32</v>
      </c>
      <c r="F23" s="93" t="s">
        <v>33</v>
      </c>
      <c r="G23" s="93" t="s">
        <v>34</v>
      </c>
      <c r="H23" s="93" t="s">
        <v>35</v>
      </c>
      <c r="I23" s="93" t="s">
        <v>32</v>
      </c>
      <c r="J23" s="93" t="s">
        <v>33</v>
      </c>
      <c r="K23" s="111"/>
    </row>
    <row r="24" spans="1:11" ht="43.2" x14ac:dyDescent="0.3">
      <c r="A24" s="94">
        <v>1</v>
      </c>
      <c r="B24" s="9" t="s">
        <v>36</v>
      </c>
      <c r="C24" s="10" t="s">
        <v>75</v>
      </c>
      <c r="D24" s="68">
        <v>29500</v>
      </c>
      <c r="E24" s="68">
        <f>7374+2458+2458+2458+2458+2458+2458+2458+2458</f>
        <v>27038</v>
      </c>
      <c r="F24" s="11">
        <f>E24/D24</f>
        <v>0.91654237288135598</v>
      </c>
      <c r="G24" s="36">
        <v>239478.62</v>
      </c>
      <c r="H24" s="33">
        <v>217605.61</v>
      </c>
      <c r="I24" s="36">
        <v>223671.85</v>
      </c>
      <c r="J24" s="71">
        <f>I24/G24</f>
        <v>0.93399506811923338</v>
      </c>
      <c r="K24" s="9" t="s">
        <v>63</v>
      </c>
    </row>
    <row r="25" spans="1:11" x14ac:dyDescent="0.3">
      <c r="A25" s="94">
        <v>2</v>
      </c>
      <c r="B25" s="9" t="s">
        <v>37</v>
      </c>
      <c r="C25" s="10" t="s">
        <v>38</v>
      </c>
      <c r="D25" s="68">
        <v>347388</v>
      </c>
      <c r="E25" s="15">
        <v>314734</v>
      </c>
      <c r="F25" s="11">
        <f t="shared" ref="F25:F31" si="0">E25/D25</f>
        <v>0.90600135871129683</v>
      </c>
      <c r="G25" s="33">
        <v>0</v>
      </c>
      <c r="H25" s="33">
        <v>0</v>
      </c>
      <c r="I25" s="33">
        <v>0</v>
      </c>
      <c r="J25" s="99">
        <v>0</v>
      </c>
      <c r="K25" s="128"/>
    </row>
    <row r="26" spans="1:11" x14ac:dyDescent="0.3">
      <c r="A26" s="94">
        <v>3</v>
      </c>
      <c r="B26" s="9" t="s">
        <v>39</v>
      </c>
      <c r="C26" s="10" t="s">
        <v>40</v>
      </c>
      <c r="D26" s="68">
        <v>3246</v>
      </c>
      <c r="E26" s="15">
        <v>6709</v>
      </c>
      <c r="F26" s="11">
        <f>E26/D26</f>
        <v>2.0668515095502156</v>
      </c>
      <c r="G26" s="33">
        <v>0</v>
      </c>
      <c r="H26" s="34">
        <v>0</v>
      </c>
      <c r="I26" s="34">
        <v>0</v>
      </c>
      <c r="J26" s="100">
        <v>0</v>
      </c>
      <c r="K26" s="129"/>
    </row>
    <row r="27" spans="1:11" x14ac:dyDescent="0.3">
      <c r="A27" s="94">
        <v>4</v>
      </c>
      <c r="B27" s="9" t="s">
        <v>41</v>
      </c>
      <c r="C27" s="10" t="s">
        <v>42</v>
      </c>
      <c r="D27" s="68">
        <v>54902</v>
      </c>
      <c r="E27" s="15">
        <v>47820</v>
      </c>
      <c r="F27" s="11">
        <f t="shared" si="0"/>
        <v>0.87100652070962803</v>
      </c>
      <c r="G27" s="33">
        <v>0</v>
      </c>
      <c r="H27" s="34">
        <v>0</v>
      </c>
      <c r="I27" s="34">
        <v>0</v>
      </c>
      <c r="J27" s="99">
        <v>0</v>
      </c>
      <c r="K27" s="12"/>
    </row>
    <row r="28" spans="1:11" ht="43.2" x14ac:dyDescent="0.3">
      <c r="A28" s="94">
        <v>5</v>
      </c>
      <c r="B28" s="12" t="s">
        <v>76</v>
      </c>
      <c r="C28" s="13" t="s">
        <v>77</v>
      </c>
      <c r="D28" s="72">
        <v>17520</v>
      </c>
      <c r="E28" s="14">
        <v>16032</v>
      </c>
      <c r="F28" s="11">
        <f t="shared" si="0"/>
        <v>0.91506849315068495</v>
      </c>
      <c r="G28" s="34">
        <v>1760521.38</v>
      </c>
      <c r="H28" s="34">
        <v>1600319.39</v>
      </c>
      <c r="I28" s="34">
        <v>1380624.29</v>
      </c>
      <c r="J28" s="52">
        <f>I28/G28</f>
        <v>0.78421330503807918</v>
      </c>
      <c r="K28" s="12" t="s">
        <v>51</v>
      </c>
    </row>
    <row r="29" spans="1:11" ht="28.8" x14ac:dyDescent="0.3">
      <c r="A29" s="8">
        <v>6</v>
      </c>
      <c r="B29" s="12" t="s">
        <v>43</v>
      </c>
      <c r="C29" s="13" t="s">
        <v>44</v>
      </c>
      <c r="D29" s="6">
        <v>36400</v>
      </c>
      <c r="E29" s="14">
        <f>+[2]Pino!F17</f>
        <v>35363.483</v>
      </c>
      <c r="F29" s="74">
        <f t="shared" si="0"/>
        <v>0.97152425824175825</v>
      </c>
      <c r="G29" s="34">
        <v>0</v>
      </c>
      <c r="H29" s="34">
        <v>0</v>
      </c>
      <c r="I29" s="34">
        <v>0</v>
      </c>
      <c r="J29" s="100">
        <v>0</v>
      </c>
      <c r="K29" s="12"/>
    </row>
    <row r="30" spans="1:11" ht="28.8" x14ac:dyDescent="0.3">
      <c r="A30" s="8">
        <v>7</v>
      </c>
      <c r="B30" s="12" t="s">
        <v>45</v>
      </c>
      <c r="C30" s="13" t="s">
        <v>44</v>
      </c>
      <c r="D30" s="6">
        <v>36400</v>
      </c>
      <c r="E30" s="14">
        <f>+[2]Pino!B17+[2]Pino!D17</f>
        <v>35360.818999999996</v>
      </c>
      <c r="F30" s="74">
        <f t="shared" si="0"/>
        <v>0.97145107142857134</v>
      </c>
      <c r="G30" s="34">
        <v>0</v>
      </c>
      <c r="H30" s="34">
        <v>0</v>
      </c>
      <c r="I30" s="34">
        <v>0</v>
      </c>
      <c r="J30" s="100">
        <v>0</v>
      </c>
      <c r="K30" s="12"/>
    </row>
    <row r="31" spans="1:11" ht="43.2" x14ac:dyDescent="0.3">
      <c r="A31" s="8">
        <v>8</v>
      </c>
      <c r="B31" s="12" t="s">
        <v>46</v>
      </c>
      <c r="C31" s="13" t="s">
        <v>44</v>
      </c>
      <c r="D31" s="6">
        <v>29120</v>
      </c>
      <c r="E31" s="14">
        <f>+[2]MAVRL!I18</f>
        <v>28782.958042999999</v>
      </c>
      <c r="F31" s="74">
        <f t="shared" si="0"/>
        <v>0.98842575697115376</v>
      </c>
      <c r="G31" s="34">
        <v>0</v>
      </c>
      <c r="H31" s="34">
        <v>0</v>
      </c>
      <c r="I31" s="34">
        <v>0</v>
      </c>
      <c r="J31" s="100">
        <v>0</v>
      </c>
      <c r="K31" s="12"/>
    </row>
    <row r="32" spans="1:11" ht="15" thickBot="1" x14ac:dyDescent="0.35">
      <c r="B32" s="130"/>
      <c r="C32" s="130"/>
      <c r="D32" s="130"/>
      <c r="E32" s="130"/>
      <c r="F32" s="130"/>
      <c r="G32" s="130"/>
      <c r="H32" s="130"/>
      <c r="I32" s="130"/>
      <c r="J32" s="130"/>
      <c r="K32" s="130"/>
    </row>
    <row r="33" spans="1:11" ht="15" thickBot="1" x14ac:dyDescent="0.35">
      <c r="A33" s="75"/>
      <c r="B33" s="75"/>
      <c r="C33" s="75"/>
      <c r="D33" s="75"/>
      <c r="E33" s="75"/>
      <c r="F33" s="75"/>
      <c r="G33" s="76">
        <f>SUM(G24:G31)</f>
        <v>2000000</v>
      </c>
      <c r="H33" s="77">
        <f>SUM(H24:H31)</f>
        <v>1817925</v>
      </c>
      <c r="I33" s="78">
        <f>SUM(I24:I31)</f>
        <v>1604296.1400000001</v>
      </c>
      <c r="J33" s="101">
        <f>I33/G33</f>
        <v>0.8021480700000001</v>
      </c>
      <c r="K33" s="79">
        <f>+J33*100/H33</f>
        <v>4.4124376418169068E-5</v>
      </c>
    </row>
    <row r="34" spans="1:11" x14ac:dyDescent="0.3">
      <c r="H34" s="108" t="s">
        <v>61</v>
      </c>
      <c r="I34" s="80"/>
      <c r="J34" s="102" t="s">
        <v>61</v>
      </c>
    </row>
    <row r="35" spans="1:11" x14ac:dyDescent="0.3">
      <c r="E35" s="81"/>
      <c r="F35" s="82"/>
      <c r="G35" s="83"/>
      <c r="H35" s="95"/>
      <c r="I35" s="84"/>
      <c r="J35" s="83"/>
      <c r="K35" s="83"/>
    </row>
    <row r="36" spans="1:11" x14ac:dyDescent="0.3">
      <c r="B36" s="96" t="s">
        <v>71</v>
      </c>
      <c r="E36" s="81"/>
      <c r="F36" s="82"/>
      <c r="G36" s="83"/>
      <c r="H36" s="85">
        <f>+H33-I33</f>
        <v>213628.85999999987</v>
      </c>
      <c r="I36" s="97"/>
      <c r="J36" s="86">
        <f>+I33-H33</f>
        <v>-213628.85999999987</v>
      </c>
      <c r="K36" s="83"/>
    </row>
    <row r="37" spans="1:11" x14ac:dyDescent="0.3">
      <c r="B37" s="96" t="s">
        <v>80</v>
      </c>
      <c r="E37" s="81"/>
      <c r="F37" s="82"/>
      <c r="G37" s="83"/>
      <c r="H37" s="98"/>
      <c r="I37" s="87"/>
      <c r="J37" s="88"/>
      <c r="K37" s="83"/>
    </row>
  </sheetData>
  <mergeCells count="39">
    <mergeCell ref="A9:F9"/>
    <mergeCell ref="G9:K9"/>
    <mergeCell ref="A21:A23"/>
    <mergeCell ref="B21:B23"/>
    <mergeCell ref="A15:F15"/>
    <mergeCell ref="G15:K15"/>
    <mergeCell ref="A16:F16"/>
    <mergeCell ref="G16:K16"/>
    <mergeCell ref="A10:F10"/>
    <mergeCell ref="G10:K10"/>
    <mergeCell ref="A11:F11"/>
    <mergeCell ref="G11:K11"/>
    <mergeCell ref="A12:F12"/>
    <mergeCell ref="G12:K12"/>
    <mergeCell ref="A13:F13"/>
    <mergeCell ref="G13:K13"/>
    <mergeCell ref="A1:K1"/>
    <mergeCell ref="A2:K2"/>
    <mergeCell ref="A3:K3"/>
    <mergeCell ref="A7:K7"/>
    <mergeCell ref="A8:F8"/>
    <mergeCell ref="G8:K8"/>
    <mergeCell ref="A14:F14"/>
    <mergeCell ref="G14:K14"/>
    <mergeCell ref="A17:F17"/>
    <mergeCell ref="G17:K17"/>
    <mergeCell ref="A18:F18"/>
    <mergeCell ref="G18:K18"/>
    <mergeCell ref="A19:F19"/>
    <mergeCell ref="G19:K19"/>
    <mergeCell ref="K25:K26"/>
    <mergeCell ref="B32:K32"/>
    <mergeCell ref="A20:K20"/>
    <mergeCell ref="C21:C23"/>
    <mergeCell ref="D21:F21"/>
    <mergeCell ref="G21:J21"/>
    <mergeCell ref="K21:K23"/>
    <mergeCell ref="D22:F22"/>
    <mergeCell ref="G22:J22"/>
  </mergeCells>
  <hyperlinks>
    <hyperlink ref="G10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selection activeCell="E26" sqref="E2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24.44140625" style="1" customWidth="1"/>
    <col min="4" max="4" width="33.109375" style="1" customWidth="1"/>
    <col min="5" max="5" width="16" style="1" customWidth="1"/>
    <col min="6" max="6" width="14.5546875" style="1" customWidth="1"/>
    <col min="7" max="7" width="21.33203125" style="1" bestFit="1" customWidth="1"/>
    <col min="8" max="8" width="20.6640625" style="1" bestFit="1" customWidth="1"/>
    <col min="9" max="9" width="20.44140625" style="1" customWidth="1"/>
    <col min="10" max="10" width="15.109375" style="1" customWidth="1"/>
    <col min="11" max="11" width="54.44140625" style="1" customWidth="1"/>
  </cols>
  <sheetData>
    <row r="1" spans="1:11" x14ac:dyDescent="0.3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x14ac:dyDescent="0.3">
      <c r="A2" s="127" t="s">
        <v>47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x14ac:dyDescent="0.3">
      <c r="A3" s="127" t="s">
        <v>48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x14ac:dyDescent="0.3">
      <c r="A4" s="2" t="s">
        <v>1</v>
      </c>
      <c r="E4" s="3" t="s">
        <v>71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7" t="s">
        <v>81</v>
      </c>
      <c r="E5" s="3"/>
      <c r="F5" s="3"/>
      <c r="I5" s="2" t="s">
        <v>3</v>
      </c>
      <c r="K5" s="67">
        <v>44931</v>
      </c>
    </row>
    <row r="7" spans="1:11" x14ac:dyDescent="0.3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</row>
    <row r="8" spans="1:11" x14ac:dyDescent="0.3">
      <c r="A8" s="115" t="s">
        <v>4</v>
      </c>
      <c r="B8" s="115"/>
      <c r="C8" s="115"/>
      <c r="D8" s="115"/>
      <c r="E8" s="115"/>
      <c r="F8" s="115"/>
      <c r="G8" s="115" t="s">
        <v>5</v>
      </c>
      <c r="H8" s="115"/>
      <c r="I8" s="115"/>
      <c r="J8" s="115"/>
      <c r="K8" s="115"/>
    </row>
    <row r="9" spans="1:11" x14ac:dyDescent="0.3">
      <c r="A9" s="115" t="s">
        <v>6</v>
      </c>
      <c r="B9" s="115"/>
      <c r="C9" s="115"/>
      <c r="D9" s="115"/>
      <c r="E9" s="115"/>
      <c r="F9" s="115"/>
      <c r="G9" s="115" t="s">
        <v>7</v>
      </c>
      <c r="H9" s="115"/>
      <c r="I9" s="115"/>
      <c r="J9" s="115"/>
      <c r="K9" s="115"/>
    </row>
    <row r="10" spans="1:11" x14ac:dyDescent="0.3">
      <c r="A10" s="115" t="s">
        <v>8</v>
      </c>
      <c r="B10" s="115"/>
      <c r="C10" s="115"/>
      <c r="D10" s="115"/>
      <c r="E10" s="115"/>
      <c r="F10" s="115"/>
      <c r="G10" s="126" t="s">
        <v>9</v>
      </c>
      <c r="H10" s="115"/>
      <c r="I10" s="115"/>
      <c r="J10" s="115"/>
      <c r="K10" s="115"/>
    </row>
    <row r="11" spans="1:11" x14ac:dyDescent="0.3">
      <c r="A11" s="115" t="s">
        <v>10</v>
      </c>
      <c r="B11" s="115"/>
      <c r="C11" s="115"/>
      <c r="D11" s="115"/>
      <c r="E11" s="115"/>
      <c r="F11" s="115"/>
      <c r="G11" s="115" t="s">
        <v>73</v>
      </c>
      <c r="H11" s="115"/>
      <c r="I11" s="115"/>
      <c r="J11" s="115"/>
      <c r="K11" s="115"/>
    </row>
    <row r="12" spans="1:11" x14ac:dyDescent="0.3">
      <c r="A12" s="115" t="s">
        <v>11</v>
      </c>
      <c r="B12" s="115"/>
      <c r="C12" s="115"/>
      <c r="D12" s="115"/>
      <c r="E12" s="115"/>
      <c r="F12" s="115"/>
      <c r="G12" s="115" t="s">
        <v>49</v>
      </c>
      <c r="H12" s="115"/>
      <c r="I12" s="115"/>
      <c r="J12" s="115"/>
      <c r="K12" s="115"/>
    </row>
    <row r="13" spans="1:11" x14ac:dyDescent="0.3">
      <c r="A13" s="115" t="s">
        <v>12</v>
      </c>
      <c r="B13" s="115"/>
      <c r="C13" s="115"/>
      <c r="D13" s="115"/>
      <c r="E13" s="115"/>
      <c r="F13" s="115"/>
      <c r="G13" s="115" t="s">
        <v>13</v>
      </c>
      <c r="H13" s="115"/>
      <c r="I13" s="115"/>
      <c r="J13" s="115"/>
      <c r="K13" s="115"/>
    </row>
    <row r="14" spans="1:11" x14ac:dyDescent="0.3">
      <c r="A14" s="115" t="s">
        <v>14</v>
      </c>
      <c r="B14" s="115"/>
      <c r="C14" s="115"/>
      <c r="D14" s="115"/>
      <c r="E14" s="115"/>
      <c r="F14" s="115"/>
      <c r="G14" s="125" t="s">
        <v>59</v>
      </c>
      <c r="H14" s="125"/>
      <c r="I14" s="125"/>
      <c r="J14" s="125"/>
      <c r="K14" s="125"/>
    </row>
    <row r="15" spans="1:11" x14ac:dyDescent="0.3">
      <c r="A15" s="115" t="s">
        <v>15</v>
      </c>
      <c r="B15" s="115"/>
      <c r="C15" s="115"/>
      <c r="D15" s="115"/>
      <c r="E15" s="115"/>
      <c r="F15" s="115"/>
      <c r="G15" s="118" t="s">
        <v>16</v>
      </c>
      <c r="H15" s="119"/>
      <c r="I15" s="119"/>
      <c r="J15" s="119"/>
      <c r="K15" s="120"/>
    </row>
    <row r="16" spans="1:11" x14ac:dyDescent="0.3">
      <c r="A16" s="115" t="s">
        <v>17</v>
      </c>
      <c r="B16" s="115"/>
      <c r="C16" s="115"/>
      <c r="D16" s="115"/>
      <c r="E16" s="115"/>
      <c r="F16" s="115"/>
      <c r="G16" s="121" t="s">
        <v>74</v>
      </c>
      <c r="H16" s="122"/>
      <c r="I16" s="122"/>
      <c r="J16" s="122"/>
      <c r="K16" s="123"/>
    </row>
    <row r="17" spans="1:11" x14ac:dyDescent="0.3">
      <c r="A17" s="124" t="s">
        <v>18</v>
      </c>
      <c r="B17" s="124"/>
      <c r="C17" s="124"/>
      <c r="D17" s="124"/>
      <c r="E17" s="124"/>
      <c r="F17" s="124"/>
      <c r="G17" s="115" t="s">
        <v>19</v>
      </c>
      <c r="H17" s="115"/>
      <c r="I17" s="115"/>
      <c r="J17" s="115"/>
      <c r="K17" s="115"/>
    </row>
    <row r="18" spans="1:11" x14ac:dyDescent="0.3">
      <c r="A18" s="115" t="s">
        <v>20</v>
      </c>
      <c r="B18" s="115"/>
      <c r="C18" s="115"/>
      <c r="D18" s="115"/>
      <c r="E18" s="115"/>
      <c r="F18" s="115"/>
      <c r="G18" s="116" t="s">
        <v>21</v>
      </c>
      <c r="H18" s="116"/>
      <c r="I18" s="116"/>
      <c r="J18" s="116"/>
      <c r="K18" s="116"/>
    </row>
    <row r="19" spans="1:11" x14ac:dyDescent="0.3">
      <c r="A19" s="115" t="s">
        <v>50</v>
      </c>
      <c r="B19" s="115"/>
      <c r="C19" s="115"/>
      <c r="D19" s="115"/>
      <c r="E19" s="115"/>
      <c r="F19" s="115"/>
      <c r="G19" s="115" t="s">
        <v>22</v>
      </c>
      <c r="H19" s="115"/>
      <c r="I19" s="115"/>
      <c r="J19" s="115"/>
      <c r="K19" s="115"/>
    </row>
    <row r="20" spans="1:11" x14ac:dyDescent="0.3">
      <c r="A20" s="117" t="s">
        <v>53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</row>
    <row r="21" spans="1:11" x14ac:dyDescent="0.3">
      <c r="A21" s="117" t="s">
        <v>23</v>
      </c>
      <c r="B21" s="112" t="s">
        <v>24</v>
      </c>
      <c r="C21" s="111" t="s">
        <v>25</v>
      </c>
      <c r="D21" s="112" t="s">
        <v>26</v>
      </c>
      <c r="E21" s="112"/>
      <c r="F21" s="112"/>
      <c r="G21" s="112" t="s">
        <v>27</v>
      </c>
      <c r="H21" s="112"/>
      <c r="I21" s="112"/>
      <c r="J21" s="112"/>
      <c r="K21" s="111" t="s">
        <v>28</v>
      </c>
    </row>
    <row r="22" spans="1:11" x14ac:dyDescent="0.3">
      <c r="A22" s="117"/>
      <c r="B22" s="112"/>
      <c r="C22" s="111"/>
      <c r="D22" s="112" t="s">
        <v>29</v>
      </c>
      <c r="E22" s="112"/>
      <c r="F22" s="112"/>
      <c r="G22" s="112" t="s">
        <v>30</v>
      </c>
      <c r="H22" s="112"/>
      <c r="I22" s="112"/>
      <c r="J22" s="112"/>
      <c r="K22" s="111"/>
    </row>
    <row r="23" spans="1:11" ht="43.2" x14ac:dyDescent="0.3">
      <c r="A23" s="117"/>
      <c r="B23" s="112"/>
      <c r="C23" s="111"/>
      <c r="D23" s="110" t="s">
        <v>31</v>
      </c>
      <c r="E23" s="110" t="s">
        <v>32</v>
      </c>
      <c r="F23" s="110" t="s">
        <v>33</v>
      </c>
      <c r="G23" s="110" t="s">
        <v>34</v>
      </c>
      <c r="H23" s="110" t="s">
        <v>35</v>
      </c>
      <c r="I23" s="110" t="s">
        <v>32</v>
      </c>
      <c r="J23" s="110" t="s">
        <v>33</v>
      </c>
      <c r="K23" s="111"/>
    </row>
    <row r="24" spans="1:11" ht="43.2" x14ac:dyDescent="0.3">
      <c r="A24" s="109">
        <v>1</v>
      </c>
      <c r="B24" s="9" t="s">
        <v>36</v>
      </c>
      <c r="C24" s="10" t="s">
        <v>75</v>
      </c>
      <c r="D24" s="68">
        <v>29500</v>
      </c>
      <c r="E24" s="15">
        <v>29500</v>
      </c>
      <c r="F24" s="11">
        <f>E24/D24</f>
        <v>1</v>
      </c>
      <c r="G24" s="36">
        <v>241036.12</v>
      </c>
      <c r="H24" s="33">
        <v>241036.12</v>
      </c>
      <c r="I24" s="36">
        <v>241036.12</v>
      </c>
      <c r="J24" s="71">
        <f>I24/G24</f>
        <v>1</v>
      </c>
      <c r="K24" s="9" t="s">
        <v>63</v>
      </c>
    </row>
    <row r="25" spans="1:11" x14ac:dyDescent="0.3">
      <c r="A25" s="109">
        <v>2</v>
      </c>
      <c r="B25" s="9" t="s">
        <v>37</v>
      </c>
      <c r="C25" s="10" t="s">
        <v>38</v>
      </c>
      <c r="D25" s="68">
        <v>347388</v>
      </c>
      <c r="E25" s="15">
        <v>340369</v>
      </c>
      <c r="F25" s="11">
        <f t="shared" ref="F25:F31" si="0">E25/D25</f>
        <v>0.97979492671019153</v>
      </c>
      <c r="G25" s="33">
        <v>0</v>
      </c>
      <c r="H25" s="33">
        <v>0</v>
      </c>
      <c r="I25" s="33">
        <v>0</v>
      </c>
      <c r="J25" s="99">
        <v>0</v>
      </c>
      <c r="K25" s="128"/>
    </row>
    <row r="26" spans="1:11" x14ac:dyDescent="0.3">
      <c r="A26" s="109">
        <v>3</v>
      </c>
      <c r="B26" s="9" t="s">
        <v>39</v>
      </c>
      <c r="C26" s="10" t="s">
        <v>40</v>
      </c>
      <c r="D26" s="68">
        <v>3246</v>
      </c>
      <c r="E26" s="15">
        <v>7544</v>
      </c>
      <c r="F26" s="11">
        <f>E26/D26</f>
        <v>2.324091189155884</v>
      </c>
      <c r="G26" s="33">
        <v>0</v>
      </c>
      <c r="H26" s="34">
        <v>0</v>
      </c>
      <c r="I26" s="34">
        <v>0</v>
      </c>
      <c r="J26" s="100">
        <v>0</v>
      </c>
      <c r="K26" s="129"/>
    </row>
    <row r="27" spans="1:11" x14ac:dyDescent="0.3">
      <c r="A27" s="109">
        <v>4</v>
      </c>
      <c r="B27" s="9" t="s">
        <v>41</v>
      </c>
      <c r="C27" s="10" t="s">
        <v>42</v>
      </c>
      <c r="D27" s="68">
        <v>54902</v>
      </c>
      <c r="E27" s="15">
        <v>54326</v>
      </c>
      <c r="F27" s="11">
        <f t="shared" si="0"/>
        <v>0.98950857892244359</v>
      </c>
      <c r="G27" s="33">
        <v>0</v>
      </c>
      <c r="H27" s="34">
        <v>0</v>
      </c>
      <c r="I27" s="34">
        <v>0</v>
      </c>
      <c r="J27" s="99">
        <v>0</v>
      </c>
      <c r="K27" s="12"/>
    </row>
    <row r="28" spans="1:11" ht="43.2" x14ac:dyDescent="0.3">
      <c r="A28" s="109">
        <v>5</v>
      </c>
      <c r="B28" s="12" t="s">
        <v>76</v>
      </c>
      <c r="C28" s="13" t="s">
        <v>77</v>
      </c>
      <c r="D28" s="72">
        <v>17520</v>
      </c>
      <c r="E28" s="14">
        <v>17520</v>
      </c>
      <c r="F28" s="11">
        <f t="shared" si="0"/>
        <v>1</v>
      </c>
      <c r="G28" s="34">
        <v>1758963.88</v>
      </c>
      <c r="H28" s="34">
        <v>1758963.88</v>
      </c>
      <c r="I28" s="34">
        <v>1758963.88</v>
      </c>
      <c r="J28" s="52">
        <f>I28/G28</f>
        <v>1</v>
      </c>
      <c r="K28" s="12" t="s">
        <v>51</v>
      </c>
    </row>
    <row r="29" spans="1:11" ht="28.8" x14ac:dyDescent="0.3">
      <c r="A29" s="8">
        <v>6</v>
      </c>
      <c r="B29" s="12" t="s">
        <v>43</v>
      </c>
      <c r="C29" s="13" t="s">
        <v>44</v>
      </c>
      <c r="D29" s="6">
        <v>36400</v>
      </c>
      <c r="E29" s="14">
        <v>39294</v>
      </c>
      <c r="F29" s="74">
        <f t="shared" si="0"/>
        <v>1.0795054945054945</v>
      </c>
      <c r="G29" s="34">
        <v>0</v>
      </c>
      <c r="H29" s="34">
        <v>0</v>
      </c>
      <c r="I29" s="34">
        <v>0</v>
      </c>
      <c r="J29" s="100">
        <v>0</v>
      </c>
      <c r="K29" s="12"/>
    </row>
    <row r="30" spans="1:11" ht="28.8" x14ac:dyDescent="0.3">
      <c r="A30" s="8">
        <v>7</v>
      </c>
      <c r="B30" s="12" t="s">
        <v>45</v>
      </c>
      <c r="C30" s="13" t="s">
        <v>44</v>
      </c>
      <c r="D30" s="6">
        <v>36400</v>
      </c>
      <c r="E30" s="14">
        <v>39291</v>
      </c>
      <c r="F30" s="74">
        <f t="shared" si="0"/>
        <v>1.0794230769230768</v>
      </c>
      <c r="G30" s="34">
        <v>0</v>
      </c>
      <c r="H30" s="34">
        <v>0</v>
      </c>
      <c r="I30" s="34">
        <v>0</v>
      </c>
      <c r="J30" s="100">
        <v>0</v>
      </c>
      <c r="K30" s="12"/>
    </row>
    <row r="31" spans="1:11" ht="43.2" x14ac:dyDescent="0.3">
      <c r="A31" s="8">
        <v>8</v>
      </c>
      <c r="B31" s="12" t="s">
        <v>46</v>
      </c>
      <c r="C31" s="13" t="s">
        <v>44</v>
      </c>
      <c r="D31" s="6">
        <v>29120</v>
      </c>
      <c r="E31" s="14">
        <v>31798</v>
      </c>
      <c r="F31" s="74">
        <f t="shared" si="0"/>
        <v>1.0919642857142857</v>
      </c>
      <c r="G31" s="34">
        <v>0</v>
      </c>
      <c r="H31" s="34">
        <v>0</v>
      </c>
      <c r="I31" s="34">
        <v>0</v>
      </c>
      <c r="J31" s="100">
        <v>0</v>
      </c>
      <c r="K31" s="12"/>
    </row>
    <row r="32" spans="1:11" ht="15" thickBot="1" x14ac:dyDescent="0.35">
      <c r="B32" s="130"/>
      <c r="C32" s="130"/>
      <c r="D32" s="130"/>
      <c r="E32" s="130"/>
      <c r="F32" s="130"/>
      <c r="G32" s="130"/>
      <c r="H32" s="130"/>
      <c r="I32" s="130"/>
      <c r="J32" s="130"/>
      <c r="K32" s="130"/>
    </row>
    <row r="33" spans="1:11" ht="15" thickBot="1" x14ac:dyDescent="0.35">
      <c r="A33" s="75"/>
      <c r="B33" s="75"/>
      <c r="C33" s="75"/>
      <c r="D33" s="75"/>
      <c r="E33" s="75"/>
      <c r="F33" s="75"/>
      <c r="G33" s="76">
        <f>SUM(G24:G31)</f>
        <v>2000000</v>
      </c>
      <c r="H33" s="77">
        <f>SUM(H24:H31)</f>
        <v>2000000</v>
      </c>
      <c r="I33" s="78">
        <f>SUM(I24:I31)</f>
        <v>2000000</v>
      </c>
      <c r="J33" s="101">
        <f>I33/G33</f>
        <v>1</v>
      </c>
      <c r="K33" s="79">
        <f>+J33*100/H33</f>
        <v>5.0000000000000002E-5</v>
      </c>
    </row>
    <row r="34" spans="1:11" x14ac:dyDescent="0.3">
      <c r="H34" s="108" t="s">
        <v>61</v>
      </c>
      <c r="I34" s="80"/>
      <c r="J34" s="102" t="s">
        <v>61</v>
      </c>
    </row>
    <row r="35" spans="1:11" x14ac:dyDescent="0.3">
      <c r="E35" s="81"/>
      <c r="F35" s="82"/>
      <c r="G35" s="83"/>
      <c r="H35" s="95"/>
      <c r="I35" s="84"/>
      <c r="J35" s="83"/>
      <c r="K35" s="83"/>
    </row>
    <row r="36" spans="1:11" x14ac:dyDescent="0.3">
      <c r="B36" s="96" t="s">
        <v>71</v>
      </c>
      <c r="E36" s="81"/>
      <c r="F36" s="82"/>
      <c r="G36" s="83"/>
      <c r="H36" s="85">
        <f>+H33-I33</f>
        <v>0</v>
      </c>
      <c r="I36" s="97"/>
      <c r="J36" s="86">
        <f>+I33-H33</f>
        <v>0</v>
      </c>
      <c r="K36" s="83"/>
    </row>
    <row r="37" spans="1:11" x14ac:dyDescent="0.3">
      <c r="B37" s="96" t="s">
        <v>80</v>
      </c>
      <c r="E37" s="81"/>
      <c r="F37" s="82"/>
      <c r="G37" s="83"/>
      <c r="H37" s="98"/>
      <c r="I37" s="87"/>
      <c r="J37" s="88"/>
      <c r="K37" s="83"/>
    </row>
  </sheetData>
  <mergeCells count="39">
    <mergeCell ref="K21:K23"/>
    <mergeCell ref="D22:F22"/>
    <mergeCell ref="G22:J22"/>
    <mergeCell ref="K25:K26"/>
    <mergeCell ref="B32:K32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opLeftCell="A15" workbookViewId="0">
      <selection activeCell="G29" sqref="G29:I31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x14ac:dyDescent="0.3">
      <c r="A2" s="127" t="s">
        <v>47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x14ac:dyDescent="0.3">
      <c r="A3" s="127" t="s">
        <v>48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x14ac:dyDescent="0.3">
      <c r="A4" s="2" t="s">
        <v>1</v>
      </c>
      <c r="E4" s="3" t="s">
        <v>60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7" t="s">
        <v>64</v>
      </c>
      <c r="E5" s="3"/>
      <c r="F5" s="3"/>
      <c r="I5" s="2" t="s">
        <v>3</v>
      </c>
      <c r="K5" s="58">
        <v>44627</v>
      </c>
    </row>
    <row r="7" spans="1:11" x14ac:dyDescent="0.3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</row>
    <row r="8" spans="1:11" x14ac:dyDescent="0.3">
      <c r="A8" s="115" t="s">
        <v>4</v>
      </c>
      <c r="B8" s="115"/>
      <c r="C8" s="115"/>
      <c r="D8" s="115"/>
      <c r="E8" s="115"/>
      <c r="F8" s="115"/>
      <c r="G8" s="115" t="s">
        <v>5</v>
      </c>
      <c r="H8" s="115"/>
      <c r="I8" s="115"/>
      <c r="J8" s="115"/>
      <c r="K8" s="115"/>
    </row>
    <row r="9" spans="1:11" x14ac:dyDescent="0.3">
      <c r="A9" s="115" t="s">
        <v>6</v>
      </c>
      <c r="B9" s="115"/>
      <c r="C9" s="115"/>
      <c r="D9" s="115"/>
      <c r="E9" s="115"/>
      <c r="F9" s="115"/>
      <c r="G9" s="115" t="s">
        <v>7</v>
      </c>
      <c r="H9" s="115"/>
      <c r="I9" s="115"/>
      <c r="J9" s="115"/>
      <c r="K9" s="115"/>
    </row>
    <row r="10" spans="1:11" x14ac:dyDescent="0.3">
      <c r="A10" s="115" t="s">
        <v>8</v>
      </c>
      <c r="B10" s="115"/>
      <c r="C10" s="115"/>
      <c r="D10" s="115"/>
      <c r="E10" s="115"/>
      <c r="F10" s="115"/>
      <c r="G10" s="126" t="s">
        <v>9</v>
      </c>
      <c r="H10" s="115"/>
      <c r="I10" s="115"/>
      <c r="J10" s="115"/>
      <c r="K10" s="115"/>
    </row>
    <row r="11" spans="1:11" x14ac:dyDescent="0.3">
      <c r="A11" s="115" t="s">
        <v>10</v>
      </c>
      <c r="B11" s="115"/>
      <c r="C11" s="115"/>
      <c r="D11" s="115"/>
      <c r="E11" s="115"/>
      <c r="F11" s="115"/>
      <c r="G11" s="115" t="s">
        <v>58</v>
      </c>
      <c r="H11" s="115"/>
      <c r="I11" s="115"/>
      <c r="J11" s="115"/>
      <c r="K11" s="115"/>
    </row>
    <row r="12" spans="1:11" x14ac:dyDescent="0.3">
      <c r="A12" s="115" t="s">
        <v>11</v>
      </c>
      <c r="B12" s="115"/>
      <c r="C12" s="115"/>
      <c r="D12" s="115"/>
      <c r="E12" s="115"/>
      <c r="F12" s="115"/>
      <c r="G12" s="115" t="s">
        <v>49</v>
      </c>
      <c r="H12" s="115"/>
      <c r="I12" s="115"/>
      <c r="J12" s="115"/>
      <c r="K12" s="115"/>
    </row>
    <row r="13" spans="1:11" x14ac:dyDescent="0.3">
      <c r="A13" s="115" t="s">
        <v>12</v>
      </c>
      <c r="B13" s="115"/>
      <c r="C13" s="115"/>
      <c r="D13" s="115"/>
      <c r="E13" s="115"/>
      <c r="F13" s="115"/>
      <c r="G13" s="115" t="s">
        <v>13</v>
      </c>
      <c r="H13" s="115"/>
      <c r="I13" s="115"/>
      <c r="J13" s="115"/>
      <c r="K13" s="115"/>
    </row>
    <row r="14" spans="1:11" x14ac:dyDescent="0.3">
      <c r="A14" s="115" t="s">
        <v>14</v>
      </c>
      <c r="B14" s="115"/>
      <c r="C14" s="115"/>
      <c r="D14" s="115"/>
      <c r="E14" s="115"/>
      <c r="F14" s="115"/>
      <c r="G14" s="125" t="s">
        <v>59</v>
      </c>
      <c r="H14" s="125"/>
      <c r="I14" s="125"/>
      <c r="J14" s="125"/>
      <c r="K14" s="125"/>
    </row>
    <row r="15" spans="1:11" x14ac:dyDescent="0.3">
      <c r="A15" s="115" t="s">
        <v>15</v>
      </c>
      <c r="B15" s="115"/>
      <c r="C15" s="115"/>
      <c r="D15" s="115"/>
      <c r="E15" s="115"/>
      <c r="F15" s="115"/>
      <c r="G15" s="118" t="s">
        <v>16</v>
      </c>
      <c r="H15" s="119"/>
      <c r="I15" s="119"/>
      <c r="J15" s="119"/>
      <c r="K15" s="120"/>
    </row>
    <row r="16" spans="1:11" x14ac:dyDescent="0.3">
      <c r="A16" s="115" t="s">
        <v>17</v>
      </c>
      <c r="B16" s="115"/>
      <c r="C16" s="115"/>
      <c r="D16" s="115"/>
      <c r="E16" s="115"/>
      <c r="F16" s="115"/>
      <c r="G16" s="121" t="s">
        <v>62</v>
      </c>
      <c r="H16" s="122"/>
      <c r="I16" s="122"/>
      <c r="J16" s="122"/>
      <c r="K16" s="123"/>
    </row>
    <row r="17" spans="1:11" x14ac:dyDescent="0.3">
      <c r="A17" s="124" t="s">
        <v>18</v>
      </c>
      <c r="B17" s="124"/>
      <c r="C17" s="124"/>
      <c r="D17" s="124"/>
      <c r="E17" s="124"/>
      <c r="F17" s="124"/>
      <c r="G17" s="115" t="s">
        <v>19</v>
      </c>
      <c r="H17" s="115"/>
      <c r="I17" s="115"/>
      <c r="J17" s="115"/>
      <c r="K17" s="115"/>
    </row>
    <row r="18" spans="1:11" x14ac:dyDescent="0.3">
      <c r="A18" s="115" t="s">
        <v>20</v>
      </c>
      <c r="B18" s="115"/>
      <c r="C18" s="115"/>
      <c r="D18" s="115"/>
      <c r="E18" s="115"/>
      <c r="F18" s="115"/>
      <c r="G18" s="116" t="s">
        <v>21</v>
      </c>
      <c r="H18" s="116"/>
      <c r="I18" s="116"/>
      <c r="J18" s="116"/>
      <c r="K18" s="116"/>
    </row>
    <row r="19" spans="1:11" x14ac:dyDescent="0.3">
      <c r="A19" s="115" t="s">
        <v>50</v>
      </c>
      <c r="B19" s="115"/>
      <c r="C19" s="115"/>
      <c r="D19" s="115"/>
      <c r="E19" s="115"/>
      <c r="F19" s="115"/>
      <c r="G19" s="115" t="s">
        <v>22</v>
      </c>
      <c r="H19" s="115"/>
      <c r="I19" s="115"/>
      <c r="J19" s="115"/>
      <c r="K19" s="115"/>
    </row>
    <row r="20" spans="1:11" x14ac:dyDescent="0.3">
      <c r="A20" s="117" t="s">
        <v>53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</row>
    <row r="21" spans="1:11" x14ac:dyDescent="0.3">
      <c r="A21" s="117" t="s">
        <v>23</v>
      </c>
      <c r="B21" s="112" t="s">
        <v>24</v>
      </c>
      <c r="C21" s="111" t="s">
        <v>25</v>
      </c>
      <c r="D21" s="112" t="s">
        <v>26</v>
      </c>
      <c r="E21" s="112"/>
      <c r="F21" s="112"/>
      <c r="G21" s="112" t="s">
        <v>27</v>
      </c>
      <c r="H21" s="112"/>
      <c r="I21" s="112"/>
      <c r="J21" s="112"/>
      <c r="K21" s="111" t="s">
        <v>28</v>
      </c>
    </row>
    <row r="22" spans="1:11" x14ac:dyDescent="0.3">
      <c r="A22" s="117"/>
      <c r="B22" s="112"/>
      <c r="C22" s="111"/>
      <c r="D22" s="112" t="s">
        <v>29</v>
      </c>
      <c r="E22" s="112"/>
      <c r="F22" s="112"/>
      <c r="G22" s="112" t="s">
        <v>30</v>
      </c>
      <c r="H22" s="112"/>
      <c r="I22" s="112"/>
      <c r="J22" s="112"/>
      <c r="K22" s="111"/>
    </row>
    <row r="23" spans="1:11" ht="43.2" x14ac:dyDescent="0.3">
      <c r="A23" s="117"/>
      <c r="B23" s="112"/>
      <c r="C23" s="111"/>
      <c r="D23" s="39" t="s">
        <v>31</v>
      </c>
      <c r="E23" s="39" t="s">
        <v>32</v>
      </c>
      <c r="F23" s="39" t="s">
        <v>33</v>
      </c>
      <c r="G23" s="39" t="s">
        <v>34</v>
      </c>
      <c r="H23" s="39" t="s">
        <v>35</v>
      </c>
      <c r="I23" s="39" t="s">
        <v>32</v>
      </c>
      <c r="J23" s="39" t="s">
        <v>33</v>
      </c>
      <c r="K23" s="111"/>
    </row>
    <row r="24" spans="1:11" ht="43.2" x14ac:dyDescent="0.3">
      <c r="A24" s="38">
        <v>1</v>
      </c>
      <c r="B24" s="9" t="s">
        <v>36</v>
      </c>
      <c r="C24" s="10" t="s">
        <v>56</v>
      </c>
      <c r="D24" s="15">
        <v>29500</v>
      </c>
      <c r="E24" s="15">
        <v>4916</v>
      </c>
      <c r="F24" s="23">
        <f t="shared" ref="F24:F27" si="0">E24/D24</f>
        <v>0.16664406779661017</v>
      </c>
      <c r="G24" s="42">
        <v>239478.62</v>
      </c>
      <c r="H24" s="43">
        <v>34234.199999999997</v>
      </c>
      <c r="I24" s="42">
        <v>33639</v>
      </c>
      <c r="J24" s="46">
        <f>I24/G24</f>
        <v>0.14046765427327082</v>
      </c>
      <c r="K24" s="9" t="s">
        <v>63</v>
      </c>
    </row>
    <row r="25" spans="1:11" x14ac:dyDescent="0.3">
      <c r="A25" s="38">
        <v>2</v>
      </c>
      <c r="B25" s="9" t="s">
        <v>37</v>
      </c>
      <c r="C25" s="10" t="s">
        <v>38</v>
      </c>
      <c r="D25" s="15">
        <v>347388</v>
      </c>
      <c r="E25" s="15">
        <v>54091</v>
      </c>
      <c r="F25" s="23">
        <f t="shared" si="0"/>
        <v>0.15570773889714096</v>
      </c>
      <c r="G25" s="36">
        <v>0</v>
      </c>
      <c r="H25" s="33">
        <v>0</v>
      </c>
      <c r="I25" s="36">
        <v>0</v>
      </c>
      <c r="J25" s="71">
        <v>0</v>
      </c>
      <c r="K25" s="113"/>
    </row>
    <row r="26" spans="1:11" x14ac:dyDescent="0.3">
      <c r="A26" s="38">
        <v>3</v>
      </c>
      <c r="B26" s="9" t="s">
        <v>39</v>
      </c>
      <c r="C26" s="10" t="s">
        <v>40</v>
      </c>
      <c r="D26" s="15">
        <v>3246</v>
      </c>
      <c r="E26" s="15">
        <v>940</v>
      </c>
      <c r="F26" s="23">
        <f t="shared" si="0"/>
        <v>0.28958718422674062</v>
      </c>
      <c r="G26" s="37">
        <v>0</v>
      </c>
      <c r="H26" s="34">
        <v>0</v>
      </c>
      <c r="I26" s="37">
        <v>0</v>
      </c>
      <c r="J26" s="71">
        <v>0</v>
      </c>
      <c r="K26" s="114"/>
    </row>
    <row r="27" spans="1:11" x14ac:dyDescent="0.3">
      <c r="A27" s="38">
        <v>4</v>
      </c>
      <c r="B27" s="9" t="s">
        <v>41</v>
      </c>
      <c r="C27" s="10" t="s">
        <v>42</v>
      </c>
      <c r="D27" s="15">
        <v>54902</v>
      </c>
      <c r="E27" s="15">
        <v>14451</v>
      </c>
      <c r="F27" s="23">
        <f t="shared" si="0"/>
        <v>0.26321445484681799</v>
      </c>
      <c r="G27" s="36">
        <v>0</v>
      </c>
      <c r="H27" s="34">
        <v>0</v>
      </c>
      <c r="I27" s="34">
        <v>0</v>
      </c>
      <c r="J27" s="71">
        <v>0</v>
      </c>
      <c r="K27" s="4"/>
    </row>
    <row r="28" spans="1:11" ht="43.2" x14ac:dyDescent="0.3">
      <c r="A28" s="38">
        <v>5</v>
      </c>
      <c r="B28" s="4" t="s">
        <v>55</v>
      </c>
      <c r="C28" s="39" t="s">
        <v>54</v>
      </c>
      <c r="D28" s="16">
        <v>17520</v>
      </c>
      <c r="E28" s="14">
        <v>2832</v>
      </c>
      <c r="F28" s="23">
        <f>E28/D28</f>
        <v>0.16164383561643836</v>
      </c>
      <c r="G28" s="44">
        <f>600111.36+1160410.02</f>
        <v>1760521.38</v>
      </c>
      <c r="H28" s="45">
        <v>118932</v>
      </c>
      <c r="I28" s="44">
        <v>210511.15</v>
      </c>
      <c r="J28" s="46">
        <f>I28/G28</f>
        <v>0.11957318575705113</v>
      </c>
      <c r="K28" s="4" t="s">
        <v>51</v>
      </c>
    </row>
    <row r="29" spans="1:11" ht="28.8" x14ac:dyDescent="0.3">
      <c r="A29" s="8">
        <v>6</v>
      </c>
      <c r="B29" s="12" t="s">
        <v>43</v>
      </c>
      <c r="C29" s="13" t="s">
        <v>44</v>
      </c>
      <c r="D29" s="14">
        <v>36400</v>
      </c>
      <c r="E29" s="14">
        <v>5240</v>
      </c>
      <c r="F29" s="23">
        <f>E29/D29</f>
        <v>0.14395604395604394</v>
      </c>
      <c r="G29" s="37">
        <v>0</v>
      </c>
      <c r="H29" s="37">
        <v>0</v>
      </c>
      <c r="I29" s="37">
        <v>0</v>
      </c>
      <c r="J29" s="99">
        <v>0</v>
      </c>
      <c r="K29" s="4"/>
    </row>
    <row r="30" spans="1:11" ht="28.8" x14ac:dyDescent="0.3">
      <c r="A30" s="8">
        <v>7</v>
      </c>
      <c r="B30" s="12" t="s">
        <v>45</v>
      </c>
      <c r="C30" s="13" t="s">
        <v>44</v>
      </c>
      <c r="D30" s="14">
        <v>36400</v>
      </c>
      <c r="E30" s="14">
        <v>5240</v>
      </c>
      <c r="F30" s="23">
        <f>E30/D30</f>
        <v>0.14395604395604394</v>
      </c>
      <c r="G30" s="37">
        <v>0</v>
      </c>
      <c r="H30" s="37">
        <v>0</v>
      </c>
      <c r="I30" s="37">
        <v>0</v>
      </c>
      <c r="J30" s="99">
        <v>0</v>
      </c>
      <c r="K30" s="4"/>
    </row>
    <row r="31" spans="1:11" ht="43.2" x14ac:dyDescent="0.3">
      <c r="A31" s="19">
        <v>8</v>
      </c>
      <c r="B31" s="20" t="s">
        <v>46</v>
      </c>
      <c r="C31" s="21" t="s">
        <v>44</v>
      </c>
      <c r="D31" s="22">
        <v>29120</v>
      </c>
      <c r="E31" s="22">
        <v>4103</v>
      </c>
      <c r="F31" s="23">
        <f>E31/D31</f>
        <v>0.14089972527472527</v>
      </c>
      <c r="G31" s="107">
        <v>0</v>
      </c>
      <c r="H31" s="107">
        <v>0</v>
      </c>
      <c r="I31" s="107">
        <v>0</v>
      </c>
      <c r="J31" s="106">
        <v>0</v>
      </c>
      <c r="K31" s="24"/>
    </row>
    <row r="32" spans="1:11" x14ac:dyDescent="0.3">
      <c r="A32" s="27"/>
      <c r="B32" s="28" t="s">
        <v>61</v>
      </c>
      <c r="C32" s="27"/>
      <c r="D32" s="27"/>
      <c r="E32" s="29" t="s">
        <v>52</v>
      </c>
      <c r="F32" s="28"/>
      <c r="G32" s="30">
        <f>SUM(G24:G31)</f>
        <v>2000000</v>
      </c>
      <c r="H32" s="30">
        <f t="shared" ref="H32:I32" si="1">SUM(H24:H31)</f>
        <v>153166.20000000001</v>
      </c>
      <c r="I32" s="30">
        <f t="shared" si="1"/>
        <v>244150.15</v>
      </c>
      <c r="J32" s="49">
        <f>I32/G32</f>
        <v>0.12207507499999999</v>
      </c>
      <c r="K32" s="27"/>
    </row>
  </sheetData>
  <mergeCells count="38"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A3" workbookViewId="0">
      <selection activeCell="G29" sqref="G29:I31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x14ac:dyDescent="0.3">
      <c r="A2" s="127" t="s">
        <v>47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x14ac:dyDescent="0.3">
      <c r="A3" s="127" t="s">
        <v>48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x14ac:dyDescent="0.3">
      <c r="A4" s="2" t="s">
        <v>1</v>
      </c>
      <c r="E4" s="3" t="s">
        <v>60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7" t="s">
        <v>65</v>
      </c>
      <c r="E5" s="3"/>
      <c r="F5" s="3"/>
      <c r="I5" s="2" t="s">
        <v>3</v>
      </c>
      <c r="K5" s="58">
        <v>44658</v>
      </c>
    </row>
    <row r="7" spans="1:11" x14ac:dyDescent="0.3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</row>
    <row r="8" spans="1:11" x14ac:dyDescent="0.3">
      <c r="A8" s="115" t="s">
        <v>4</v>
      </c>
      <c r="B8" s="115"/>
      <c r="C8" s="115"/>
      <c r="D8" s="115"/>
      <c r="E8" s="115"/>
      <c r="F8" s="115"/>
      <c r="G8" s="115" t="s">
        <v>5</v>
      </c>
      <c r="H8" s="115"/>
      <c r="I8" s="115"/>
      <c r="J8" s="115"/>
      <c r="K8" s="115"/>
    </row>
    <row r="9" spans="1:11" x14ac:dyDescent="0.3">
      <c r="A9" s="115" t="s">
        <v>6</v>
      </c>
      <c r="B9" s="115"/>
      <c r="C9" s="115"/>
      <c r="D9" s="115"/>
      <c r="E9" s="115"/>
      <c r="F9" s="115"/>
      <c r="G9" s="115" t="s">
        <v>7</v>
      </c>
      <c r="H9" s="115"/>
      <c r="I9" s="115"/>
      <c r="J9" s="115"/>
      <c r="K9" s="115"/>
    </row>
    <row r="10" spans="1:11" x14ac:dyDescent="0.3">
      <c r="A10" s="115" t="s">
        <v>8</v>
      </c>
      <c r="B10" s="115"/>
      <c r="C10" s="115"/>
      <c r="D10" s="115"/>
      <c r="E10" s="115"/>
      <c r="F10" s="115"/>
      <c r="G10" s="126" t="s">
        <v>9</v>
      </c>
      <c r="H10" s="115"/>
      <c r="I10" s="115"/>
      <c r="J10" s="115"/>
      <c r="K10" s="115"/>
    </row>
    <row r="11" spans="1:11" x14ac:dyDescent="0.3">
      <c r="A11" s="115" t="s">
        <v>10</v>
      </c>
      <c r="B11" s="115"/>
      <c r="C11" s="115"/>
      <c r="D11" s="115"/>
      <c r="E11" s="115"/>
      <c r="F11" s="115"/>
      <c r="G11" s="115" t="s">
        <v>58</v>
      </c>
      <c r="H11" s="115"/>
      <c r="I11" s="115"/>
      <c r="J11" s="115"/>
      <c r="K11" s="115"/>
    </row>
    <row r="12" spans="1:11" x14ac:dyDescent="0.3">
      <c r="A12" s="115" t="s">
        <v>11</v>
      </c>
      <c r="B12" s="115"/>
      <c r="C12" s="115"/>
      <c r="D12" s="115"/>
      <c r="E12" s="115"/>
      <c r="F12" s="115"/>
      <c r="G12" s="115" t="s">
        <v>49</v>
      </c>
      <c r="H12" s="115"/>
      <c r="I12" s="115"/>
      <c r="J12" s="115"/>
      <c r="K12" s="115"/>
    </row>
    <row r="13" spans="1:11" x14ac:dyDescent="0.3">
      <c r="A13" s="115" t="s">
        <v>12</v>
      </c>
      <c r="B13" s="115"/>
      <c r="C13" s="115"/>
      <c r="D13" s="115"/>
      <c r="E13" s="115"/>
      <c r="F13" s="115"/>
      <c r="G13" s="115" t="s">
        <v>13</v>
      </c>
      <c r="H13" s="115"/>
      <c r="I13" s="115"/>
      <c r="J13" s="115"/>
      <c r="K13" s="115"/>
    </row>
    <row r="14" spans="1:11" x14ac:dyDescent="0.3">
      <c r="A14" s="115" t="s">
        <v>14</v>
      </c>
      <c r="B14" s="115"/>
      <c r="C14" s="115"/>
      <c r="D14" s="115"/>
      <c r="E14" s="115"/>
      <c r="F14" s="115"/>
      <c r="G14" s="125" t="s">
        <v>59</v>
      </c>
      <c r="H14" s="125"/>
      <c r="I14" s="125"/>
      <c r="J14" s="125"/>
      <c r="K14" s="125"/>
    </row>
    <row r="15" spans="1:11" x14ac:dyDescent="0.3">
      <c r="A15" s="115" t="s">
        <v>15</v>
      </c>
      <c r="B15" s="115"/>
      <c r="C15" s="115"/>
      <c r="D15" s="115"/>
      <c r="E15" s="115"/>
      <c r="F15" s="115"/>
      <c r="G15" s="118" t="s">
        <v>16</v>
      </c>
      <c r="H15" s="119"/>
      <c r="I15" s="119"/>
      <c r="J15" s="119"/>
      <c r="K15" s="120"/>
    </row>
    <row r="16" spans="1:11" x14ac:dyDescent="0.3">
      <c r="A16" s="115" t="s">
        <v>17</v>
      </c>
      <c r="B16" s="115"/>
      <c r="C16" s="115"/>
      <c r="D16" s="115"/>
      <c r="E16" s="115"/>
      <c r="F16" s="115"/>
      <c r="G16" s="121" t="s">
        <v>62</v>
      </c>
      <c r="H16" s="122"/>
      <c r="I16" s="122"/>
      <c r="J16" s="122"/>
      <c r="K16" s="123"/>
    </row>
    <row r="17" spans="1:11" x14ac:dyDescent="0.3">
      <c r="A17" s="124" t="s">
        <v>18</v>
      </c>
      <c r="B17" s="124"/>
      <c r="C17" s="124"/>
      <c r="D17" s="124"/>
      <c r="E17" s="124"/>
      <c r="F17" s="124"/>
      <c r="G17" s="115" t="s">
        <v>19</v>
      </c>
      <c r="H17" s="115"/>
      <c r="I17" s="115"/>
      <c r="J17" s="115"/>
      <c r="K17" s="115"/>
    </row>
    <row r="18" spans="1:11" x14ac:dyDescent="0.3">
      <c r="A18" s="115" t="s">
        <v>20</v>
      </c>
      <c r="B18" s="115"/>
      <c r="C18" s="115"/>
      <c r="D18" s="115"/>
      <c r="E18" s="115"/>
      <c r="F18" s="115"/>
      <c r="G18" s="116" t="s">
        <v>21</v>
      </c>
      <c r="H18" s="116"/>
      <c r="I18" s="116"/>
      <c r="J18" s="116"/>
      <c r="K18" s="116"/>
    </row>
    <row r="19" spans="1:11" x14ac:dyDescent="0.3">
      <c r="A19" s="115" t="s">
        <v>50</v>
      </c>
      <c r="B19" s="115"/>
      <c r="C19" s="115"/>
      <c r="D19" s="115"/>
      <c r="E19" s="115"/>
      <c r="F19" s="115"/>
      <c r="G19" s="115" t="s">
        <v>22</v>
      </c>
      <c r="H19" s="115"/>
      <c r="I19" s="115"/>
      <c r="J19" s="115"/>
      <c r="K19" s="115"/>
    </row>
    <row r="20" spans="1:11" x14ac:dyDescent="0.3">
      <c r="A20" s="117" t="s">
        <v>53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</row>
    <row r="21" spans="1:11" x14ac:dyDescent="0.3">
      <c r="A21" s="117" t="s">
        <v>23</v>
      </c>
      <c r="B21" s="112" t="s">
        <v>24</v>
      </c>
      <c r="C21" s="111" t="s">
        <v>25</v>
      </c>
      <c r="D21" s="112" t="s">
        <v>26</v>
      </c>
      <c r="E21" s="112"/>
      <c r="F21" s="112"/>
      <c r="G21" s="112" t="s">
        <v>27</v>
      </c>
      <c r="H21" s="112"/>
      <c r="I21" s="112"/>
      <c r="J21" s="112"/>
      <c r="K21" s="111" t="s">
        <v>28</v>
      </c>
    </row>
    <row r="22" spans="1:11" x14ac:dyDescent="0.3">
      <c r="A22" s="117"/>
      <c r="B22" s="112"/>
      <c r="C22" s="111"/>
      <c r="D22" s="112" t="s">
        <v>29</v>
      </c>
      <c r="E22" s="112"/>
      <c r="F22" s="112"/>
      <c r="G22" s="112" t="s">
        <v>30</v>
      </c>
      <c r="H22" s="112"/>
      <c r="I22" s="112"/>
      <c r="J22" s="112"/>
      <c r="K22" s="111"/>
    </row>
    <row r="23" spans="1:11" ht="43.2" x14ac:dyDescent="0.3">
      <c r="A23" s="117"/>
      <c r="B23" s="112"/>
      <c r="C23" s="111"/>
      <c r="D23" s="40" t="s">
        <v>31</v>
      </c>
      <c r="E23" s="40" t="s">
        <v>32</v>
      </c>
      <c r="F23" s="40" t="s">
        <v>33</v>
      </c>
      <c r="G23" s="40" t="s">
        <v>34</v>
      </c>
      <c r="H23" s="40" t="s">
        <v>35</v>
      </c>
      <c r="I23" s="40" t="s">
        <v>32</v>
      </c>
      <c r="J23" s="40" t="s">
        <v>33</v>
      </c>
      <c r="K23" s="111"/>
    </row>
    <row r="24" spans="1:11" ht="43.2" x14ac:dyDescent="0.3">
      <c r="A24" s="41">
        <v>1</v>
      </c>
      <c r="B24" s="9" t="s">
        <v>36</v>
      </c>
      <c r="C24" s="10" t="s">
        <v>56</v>
      </c>
      <c r="D24" s="15">
        <v>29500</v>
      </c>
      <c r="E24" s="15">
        <v>7374</v>
      </c>
      <c r="F24" s="23">
        <f t="shared" ref="F24:F27" si="0">E24/D24</f>
        <v>0.24996610169491526</v>
      </c>
      <c r="G24" s="42">
        <v>239478.62</v>
      </c>
      <c r="H24" s="43">
        <v>52189.2</v>
      </c>
      <c r="I24" s="42">
        <v>50408.5</v>
      </c>
      <c r="J24" s="46">
        <f>I24/G24</f>
        <v>0.21049269450441965</v>
      </c>
      <c r="K24" s="9" t="s">
        <v>63</v>
      </c>
    </row>
    <row r="25" spans="1:11" x14ac:dyDescent="0.3">
      <c r="A25" s="41">
        <v>2</v>
      </c>
      <c r="B25" s="9" t="s">
        <v>37</v>
      </c>
      <c r="C25" s="10" t="s">
        <v>38</v>
      </c>
      <c r="D25" s="15">
        <v>347388</v>
      </c>
      <c r="E25" s="15">
        <v>87248</v>
      </c>
      <c r="F25" s="23">
        <f t="shared" si="0"/>
        <v>0.25115432887722083</v>
      </c>
      <c r="G25" s="36">
        <v>0</v>
      </c>
      <c r="H25" s="33">
        <v>0</v>
      </c>
      <c r="I25" s="36">
        <v>0</v>
      </c>
      <c r="J25" s="71">
        <v>0</v>
      </c>
      <c r="K25" s="113"/>
    </row>
    <row r="26" spans="1:11" x14ac:dyDescent="0.3">
      <c r="A26" s="41">
        <v>3</v>
      </c>
      <c r="B26" s="9" t="s">
        <v>39</v>
      </c>
      <c r="C26" s="10" t="s">
        <v>40</v>
      </c>
      <c r="D26" s="15">
        <v>3246</v>
      </c>
      <c r="E26" s="15">
        <v>1563</v>
      </c>
      <c r="F26" s="23">
        <f t="shared" si="0"/>
        <v>0.48151571164510165</v>
      </c>
      <c r="G26" s="37">
        <v>0</v>
      </c>
      <c r="H26" s="34">
        <v>0</v>
      </c>
      <c r="I26" s="37">
        <v>0</v>
      </c>
      <c r="J26" s="71">
        <v>0</v>
      </c>
      <c r="K26" s="114"/>
    </row>
    <row r="27" spans="1:11" x14ac:dyDescent="0.3">
      <c r="A27" s="41">
        <v>4</v>
      </c>
      <c r="B27" s="9" t="s">
        <v>41</v>
      </c>
      <c r="C27" s="10" t="s">
        <v>42</v>
      </c>
      <c r="D27" s="15">
        <v>54902</v>
      </c>
      <c r="E27" s="15">
        <v>25020</v>
      </c>
      <c r="F27" s="23">
        <f t="shared" si="0"/>
        <v>0.45572110305635494</v>
      </c>
      <c r="G27" s="36">
        <v>0</v>
      </c>
      <c r="H27" s="34">
        <v>0</v>
      </c>
      <c r="I27" s="34">
        <v>0</v>
      </c>
      <c r="J27" s="71">
        <v>0</v>
      </c>
      <c r="K27" s="4"/>
    </row>
    <row r="28" spans="1:11" ht="43.2" x14ac:dyDescent="0.3">
      <c r="A28" s="41">
        <v>5</v>
      </c>
      <c r="B28" s="4" t="s">
        <v>55</v>
      </c>
      <c r="C28" s="40" t="s">
        <v>54</v>
      </c>
      <c r="D28" s="16">
        <v>17520</v>
      </c>
      <c r="E28" s="14">
        <v>4320</v>
      </c>
      <c r="F28" s="23">
        <f>E28/D28</f>
        <v>0.24657534246575341</v>
      </c>
      <c r="G28" s="44">
        <f>600111.36+1160410.02</f>
        <v>1760521.38</v>
      </c>
      <c r="H28" s="45">
        <v>383810.8</v>
      </c>
      <c r="I28" s="44">
        <v>348018.08</v>
      </c>
      <c r="J28" s="46">
        <f>I28/G28</f>
        <v>0.19767898530150202</v>
      </c>
      <c r="K28" s="4" t="s">
        <v>51</v>
      </c>
    </row>
    <row r="29" spans="1:11" ht="28.8" x14ac:dyDescent="0.3">
      <c r="A29" s="8">
        <v>6</v>
      </c>
      <c r="B29" s="12" t="s">
        <v>43</v>
      </c>
      <c r="C29" s="13" t="s">
        <v>44</v>
      </c>
      <c r="D29" s="14">
        <v>36400</v>
      </c>
      <c r="E29" s="14">
        <v>8470</v>
      </c>
      <c r="F29" s="23">
        <f>E29/D29</f>
        <v>0.2326923076923077</v>
      </c>
      <c r="G29" s="37">
        <v>0</v>
      </c>
      <c r="H29" s="37">
        <v>0</v>
      </c>
      <c r="I29" s="37">
        <v>0</v>
      </c>
      <c r="J29" s="99">
        <v>0</v>
      </c>
      <c r="K29" s="4"/>
    </row>
    <row r="30" spans="1:11" ht="28.8" x14ac:dyDescent="0.3">
      <c r="A30" s="8">
        <v>7</v>
      </c>
      <c r="B30" s="12" t="s">
        <v>45</v>
      </c>
      <c r="C30" s="13" t="s">
        <v>44</v>
      </c>
      <c r="D30" s="14">
        <v>36400</v>
      </c>
      <c r="E30" s="14">
        <v>8470</v>
      </c>
      <c r="F30" s="23">
        <f>E30/D30</f>
        <v>0.2326923076923077</v>
      </c>
      <c r="G30" s="37">
        <v>0</v>
      </c>
      <c r="H30" s="37">
        <v>0</v>
      </c>
      <c r="I30" s="37">
        <v>0</v>
      </c>
      <c r="J30" s="99">
        <v>0</v>
      </c>
      <c r="K30" s="4"/>
    </row>
    <row r="31" spans="1:11" ht="43.2" x14ac:dyDescent="0.3">
      <c r="A31" s="19">
        <v>8</v>
      </c>
      <c r="B31" s="20" t="s">
        <v>46</v>
      </c>
      <c r="C31" s="21" t="s">
        <v>44</v>
      </c>
      <c r="D31" s="22">
        <v>29120</v>
      </c>
      <c r="E31" s="22">
        <v>6695</v>
      </c>
      <c r="F31" s="23">
        <f>E31/D31</f>
        <v>0.22991071428571427</v>
      </c>
      <c r="G31" s="107">
        <v>0</v>
      </c>
      <c r="H31" s="107">
        <v>0</v>
      </c>
      <c r="I31" s="107">
        <v>0</v>
      </c>
      <c r="J31" s="106">
        <v>0</v>
      </c>
      <c r="K31" s="24"/>
    </row>
    <row r="32" spans="1:11" x14ac:dyDescent="0.3">
      <c r="A32" s="27"/>
      <c r="B32" s="28" t="s">
        <v>61</v>
      </c>
      <c r="C32" s="27"/>
      <c r="D32" s="27"/>
      <c r="E32" s="29" t="s">
        <v>52</v>
      </c>
      <c r="F32" s="28"/>
      <c r="G32" s="30">
        <f>SUM(G24:G31)</f>
        <v>2000000</v>
      </c>
      <c r="H32" s="30">
        <f t="shared" ref="H32:I32" si="1">SUM(H24:H31)</f>
        <v>436000</v>
      </c>
      <c r="I32" s="30">
        <f t="shared" si="1"/>
        <v>398426.58</v>
      </c>
      <c r="J32" s="49">
        <f>I32/G32</f>
        <v>0.19921329000000002</v>
      </c>
      <c r="K32" s="27"/>
    </row>
    <row r="33" spans="10:10" x14ac:dyDescent="0.3">
      <c r="J33" s="1" t="s">
        <v>61</v>
      </c>
    </row>
  </sheetData>
  <mergeCells count="38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A4" workbookViewId="0">
      <selection activeCell="G29" sqref="G29:I31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x14ac:dyDescent="0.3">
      <c r="A2" s="127" t="s">
        <v>47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x14ac:dyDescent="0.3">
      <c r="A3" s="127" t="s">
        <v>48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x14ac:dyDescent="0.3">
      <c r="A4" s="2" t="s">
        <v>1</v>
      </c>
      <c r="E4" s="3" t="s">
        <v>60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7" t="s">
        <v>66</v>
      </c>
      <c r="E5" s="3"/>
      <c r="F5" s="3"/>
      <c r="I5" s="2" t="s">
        <v>3</v>
      </c>
      <c r="K5" s="58">
        <v>44686</v>
      </c>
    </row>
    <row r="7" spans="1:11" x14ac:dyDescent="0.3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</row>
    <row r="8" spans="1:11" x14ac:dyDescent="0.3">
      <c r="A8" s="115" t="s">
        <v>4</v>
      </c>
      <c r="B8" s="115"/>
      <c r="C8" s="115"/>
      <c r="D8" s="115"/>
      <c r="E8" s="115"/>
      <c r="F8" s="115"/>
      <c r="G8" s="115" t="s">
        <v>5</v>
      </c>
      <c r="H8" s="115"/>
      <c r="I8" s="115"/>
      <c r="J8" s="115"/>
      <c r="K8" s="115"/>
    </row>
    <row r="9" spans="1:11" x14ac:dyDescent="0.3">
      <c r="A9" s="115" t="s">
        <v>6</v>
      </c>
      <c r="B9" s="115"/>
      <c r="C9" s="115"/>
      <c r="D9" s="115"/>
      <c r="E9" s="115"/>
      <c r="F9" s="115"/>
      <c r="G9" s="115" t="s">
        <v>7</v>
      </c>
      <c r="H9" s="115"/>
      <c r="I9" s="115"/>
      <c r="J9" s="115"/>
      <c r="K9" s="115"/>
    </row>
    <row r="10" spans="1:11" x14ac:dyDescent="0.3">
      <c r="A10" s="115" t="s">
        <v>8</v>
      </c>
      <c r="B10" s="115"/>
      <c r="C10" s="115"/>
      <c r="D10" s="115"/>
      <c r="E10" s="115"/>
      <c r="F10" s="115"/>
      <c r="G10" s="126" t="s">
        <v>9</v>
      </c>
      <c r="H10" s="115"/>
      <c r="I10" s="115"/>
      <c r="J10" s="115"/>
      <c r="K10" s="115"/>
    </row>
    <row r="11" spans="1:11" x14ac:dyDescent="0.3">
      <c r="A11" s="115" t="s">
        <v>10</v>
      </c>
      <c r="B11" s="115"/>
      <c r="C11" s="115"/>
      <c r="D11" s="115"/>
      <c r="E11" s="115"/>
      <c r="F11" s="115"/>
      <c r="G11" s="115" t="s">
        <v>58</v>
      </c>
      <c r="H11" s="115"/>
      <c r="I11" s="115"/>
      <c r="J11" s="115"/>
      <c r="K11" s="115"/>
    </row>
    <row r="12" spans="1:11" x14ac:dyDescent="0.3">
      <c r="A12" s="115" t="s">
        <v>11</v>
      </c>
      <c r="B12" s="115"/>
      <c r="C12" s="115"/>
      <c r="D12" s="115"/>
      <c r="E12" s="115"/>
      <c r="F12" s="115"/>
      <c r="G12" s="115" t="s">
        <v>49</v>
      </c>
      <c r="H12" s="115"/>
      <c r="I12" s="115"/>
      <c r="J12" s="115"/>
      <c r="K12" s="115"/>
    </row>
    <row r="13" spans="1:11" x14ac:dyDescent="0.3">
      <c r="A13" s="115" t="s">
        <v>12</v>
      </c>
      <c r="B13" s="115"/>
      <c r="C13" s="115"/>
      <c r="D13" s="115"/>
      <c r="E13" s="115"/>
      <c r="F13" s="115"/>
      <c r="G13" s="115" t="s">
        <v>13</v>
      </c>
      <c r="H13" s="115"/>
      <c r="I13" s="115"/>
      <c r="J13" s="115"/>
      <c r="K13" s="115"/>
    </row>
    <row r="14" spans="1:11" x14ac:dyDescent="0.3">
      <c r="A14" s="115" t="s">
        <v>14</v>
      </c>
      <c r="B14" s="115"/>
      <c r="C14" s="115"/>
      <c r="D14" s="115"/>
      <c r="E14" s="115"/>
      <c r="F14" s="115"/>
      <c r="G14" s="125" t="s">
        <v>59</v>
      </c>
      <c r="H14" s="125"/>
      <c r="I14" s="125"/>
      <c r="J14" s="125"/>
      <c r="K14" s="125"/>
    </row>
    <row r="15" spans="1:11" x14ac:dyDescent="0.3">
      <c r="A15" s="115" t="s">
        <v>15</v>
      </c>
      <c r="B15" s="115"/>
      <c r="C15" s="115"/>
      <c r="D15" s="115"/>
      <c r="E15" s="115"/>
      <c r="F15" s="115"/>
      <c r="G15" s="118" t="s">
        <v>16</v>
      </c>
      <c r="H15" s="119"/>
      <c r="I15" s="119"/>
      <c r="J15" s="119"/>
      <c r="K15" s="120"/>
    </row>
    <row r="16" spans="1:11" x14ac:dyDescent="0.3">
      <c r="A16" s="115" t="s">
        <v>17</v>
      </c>
      <c r="B16" s="115"/>
      <c r="C16" s="115"/>
      <c r="D16" s="115"/>
      <c r="E16" s="115"/>
      <c r="F16" s="115"/>
      <c r="G16" s="121" t="s">
        <v>62</v>
      </c>
      <c r="H16" s="122"/>
      <c r="I16" s="122"/>
      <c r="J16" s="122"/>
      <c r="K16" s="123"/>
    </row>
    <row r="17" spans="1:11" x14ac:dyDescent="0.3">
      <c r="A17" s="124" t="s">
        <v>18</v>
      </c>
      <c r="B17" s="124"/>
      <c r="C17" s="124"/>
      <c r="D17" s="124"/>
      <c r="E17" s="124"/>
      <c r="F17" s="124"/>
      <c r="G17" s="115" t="s">
        <v>19</v>
      </c>
      <c r="H17" s="115"/>
      <c r="I17" s="115"/>
      <c r="J17" s="115"/>
      <c r="K17" s="115"/>
    </row>
    <row r="18" spans="1:11" x14ac:dyDescent="0.3">
      <c r="A18" s="115" t="s">
        <v>20</v>
      </c>
      <c r="B18" s="115"/>
      <c r="C18" s="115"/>
      <c r="D18" s="115"/>
      <c r="E18" s="115"/>
      <c r="F18" s="115"/>
      <c r="G18" s="116" t="s">
        <v>21</v>
      </c>
      <c r="H18" s="116"/>
      <c r="I18" s="116"/>
      <c r="J18" s="116"/>
      <c r="K18" s="116"/>
    </row>
    <row r="19" spans="1:11" x14ac:dyDescent="0.3">
      <c r="A19" s="115" t="s">
        <v>50</v>
      </c>
      <c r="B19" s="115"/>
      <c r="C19" s="115"/>
      <c r="D19" s="115"/>
      <c r="E19" s="115"/>
      <c r="F19" s="115"/>
      <c r="G19" s="115" t="s">
        <v>22</v>
      </c>
      <c r="H19" s="115"/>
      <c r="I19" s="115"/>
      <c r="J19" s="115"/>
      <c r="K19" s="115"/>
    </row>
    <row r="20" spans="1:11" x14ac:dyDescent="0.3">
      <c r="A20" s="117" t="s">
        <v>53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</row>
    <row r="21" spans="1:11" x14ac:dyDescent="0.3">
      <c r="A21" s="117" t="s">
        <v>23</v>
      </c>
      <c r="B21" s="112" t="s">
        <v>24</v>
      </c>
      <c r="C21" s="111" t="s">
        <v>25</v>
      </c>
      <c r="D21" s="112" t="s">
        <v>26</v>
      </c>
      <c r="E21" s="112"/>
      <c r="F21" s="112"/>
      <c r="G21" s="112" t="s">
        <v>27</v>
      </c>
      <c r="H21" s="112"/>
      <c r="I21" s="112"/>
      <c r="J21" s="112"/>
      <c r="K21" s="111" t="s">
        <v>28</v>
      </c>
    </row>
    <row r="22" spans="1:11" x14ac:dyDescent="0.3">
      <c r="A22" s="117"/>
      <c r="B22" s="112"/>
      <c r="C22" s="111"/>
      <c r="D22" s="112" t="s">
        <v>29</v>
      </c>
      <c r="E22" s="112"/>
      <c r="F22" s="112"/>
      <c r="G22" s="112" t="s">
        <v>30</v>
      </c>
      <c r="H22" s="112"/>
      <c r="I22" s="112"/>
      <c r="J22" s="112"/>
      <c r="K22" s="111"/>
    </row>
    <row r="23" spans="1:11" ht="43.2" x14ac:dyDescent="0.3">
      <c r="A23" s="117"/>
      <c r="B23" s="112"/>
      <c r="C23" s="111"/>
      <c r="D23" s="48" t="s">
        <v>31</v>
      </c>
      <c r="E23" s="48" t="s">
        <v>32</v>
      </c>
      <c r="F23" s="48" t="s">
        <v>33</v>
      </c>
      <c r="G23" s="48" t="s">
        <v>34</v>
      </c>
      <c r="H23" s="48" t="s">
        <v>35</v>
      </c>
      <c r="I23" s="48" t="s">
        <v>32</v>
      </c>
      <c r="J23" s="48" t="s">
        <v>33</v>
      </c>
      <c r="K23" s="111"/>
    </row>
    <row r="24" spans="1:11" ht="43.2" x14ac:dyDescent="0.3">
      <c r="A24" s="47">
        <v>1</v>
      </c>
      <c r="B24" s="9" t="s">
        <v>36</v>
      </c>
      <c r="C24" s="10" t="s">
        <v>56</v>
      </c>
      <c r="D24" s="15">
        <v>29500</v>
      </c>
      <c r="E24" s="15">
        <v>9832</v>
      </c>
      <c r="F24" s="23">
        <f t="shared" ref="F24:F27" si="0">E24/D24</f>
        <v>0.33328813559322035</v>
      </c>
      <c r="G24" s="43">
        <v>239478.62</v>
      </c>
      <c r="H24" s="43">
        <v>70144.2</v>
      </c>
      <c r="I24" s="43">
        <v>67200</v>
      </c>
      <c r="J24" s="52">
        <f>I24/G24</f>
        <v>0.28060960097398258</v>
      </c>
      <c r="K24" s="9" t="s">
        <v>63</v>
      </c>
    </row>
    <row r="25" spans="1:11" x14ac:dyDescent="0.3">
      <c r="A25" s="47">
        <v>2</v>
      </c>
      <c r="B25" s="9" t="s">
        <v>37</v>
      </c>
      <c r="C25" s="10" t="s">
        <v>38</v>
      </c>
      <c r="D25" s="15">
        <v>347388</v>
      </c>
      <c r="E25" s="15">
        <v>105414</v>
      </c>
      <c r="F25" s="23">
        <f t="shared" si="0"/>
        <v>0.30344744205326607</v>
      </c>
      <c r="G25" s="33">
        <v>0</v>
      </c>
      <c r="H25" s="33">
        <v>0</v>
      </c>
      <c r="I25" s="33">
        <v>0</v>
      </c>
      <c r="J25" s="100">
        <v>0</v>
      </c>
      <c r="K25" s="113"/>
    </row>
    <row r="26" spans="1:11" x14ac:dyDescent="0.3">
      <c r="A26" s="47">
        <v>3</v>
      </c>
      <c r="B26" s="9" t="s">
        <v>39</v>
      </c>
      <c r="C26" s="10" t="s">
        <v>40</v>
      </c>
      <c r="D26" s="15">
        <v>3246</v>
      </c>
      <c r="E26" s="15">
        <v>1884</v>
      </c>
      <c r="F26" s="23">
        <f t="shared" si="0"/>
        <v>0.58040665434380778</v>
      </c>
      <c r="G26" s="34">
        <v>0</v>
      </c>
      <c r="H26" s="34">
        <v>0</v>
      </c>
      <c r="I26" s="34">
        <v>0</v>
      </c>
      <c r="J26" s="100">
        <v>0</v>
      </c>
      <c r="K26" s="114"/>
    </row>
    <row r="27" spans="1:11" x14ac:dyDescent="0.3">
      <c r="A27" s="47">
        <v>4</v>
      </c>
      <c r="B27" s="9" t="s">
        <v>41</v>
      </c>
      <c r="C27" s="10" t="s">
        <v>42</v>
      </c>
      <c r="D27" s="15">
        <v>54902</v>
      </c>
      <c r="E27" s="15">
        <v>34265</v>
      </c>
      <c r="F27" s="23">
        <f t="shared" si="0"/>
        <v>0.62411205420567561</v>
      </c>
      <c r="G27" s="33">
        <v>0</v>
      </c>
      <c r="H27" s="34">
        <v>0</v>
      </c>
      <c r="I27" s="34">
        <v>0</v>
      </c>
      <c r="J27" s="100">
        <v>0</v>
      </c>
      <c r="K27" s="4"/>
    </row>
    <row r="28" spans="1:11" ht="43.2" x14ac:dyDescent="0.3">
      <c r="A28" s="47">
        <v>5</v>
      </c>
      <c r="B28" s="4" t="s">
        <v>55</v>
      </c>
      <c r="C28" s="48" t="s">
        <v>54</v>
      </c>
      <c r="D28" s="16">
        <v>17520</v>
      </c>
      <c r="E28" s="14">
        <v>5760</v>
      </c>
      <c r="F28" s="23">
        <f>E28/D28</f>
        <v>0.32876712328767121</v>
      </c>
      <c r="G28" s="45">
        <f>600111.36+1160410.02</f>
        <v>1760521.38</v>
      </c>
      <c r="H28" s="45">
        <v>515855.8</v>
      </c>
      <c r="I28" s="45">
        <v>495337.55</v>
      </c>
      <c r="J28" s="52">
        <f>I28/G28</f>
        <v>0.28135844053197467</v>
      </c>
      <c r="K28" s="4" t="s">
        <v>51</v>
      </c>
    </row>
    <row r="29" spans="1:11" ht="28.8" x14ac:dyDescent="0.3">
      <c r="A29" s="8">
        <v>6</v>
      </c>
      <c r="B29" s="12" t="s">
        <v>43</v>
      </c>
      <c r="C29" s="13" t="s">
        <v>44</v>
      </c>
      <c r="D29" s="14">
        <v>36400</v>
      </c>
      <c r="E29" s="14">
        <v>11591</v>
      </c>
      <c r="F29" s="23">
        <f>E29/D29</f>
        <v>0.31843406593406592</v>
      </c>
      <c r="G29" s="34">
        <v>0</v>
      </c>
      <c r="H29" s="34">
        <v>0</v>
      </c>
      <c r="I29" s="34">
        <v>0</v>
      </c>
      <c r="J29" s="100">
        <v>0</v>
      </c>
      <c r="K29" s="4"/>
    </row>
    <row r="30" spans="1:11" ht="28.8" x14ac:dyDescent="0.3">
      <c r="A30" s="8">
        <v>7</v>
      </c>
      <c r="B30" s="12" t="s">
        <v>45</v>
      </c>
      <c r="C30" s="13" t="s">
        <v>44</v>
      </c>
      <c r="D30" s="14">
        <v>36400</v>
      </c>
      <c r="E30" s="14">
        <v>11590</v>
      </c>
      <c r="F30" s="23">
        <f>E30/D30</f>
        <v>0.31840659340659339</v>
      </c>
      <c r="G30" s="34">
        <v>0</v>
      </c>
      <c r="H30" s="34">
        <v>0</v>
      </c>
      <c r="I30" s="34">
        <v>0</v>
      </c>
      <c r="J30" s="100">
        <v>0</v>
      </c>
      <c r="K30" s="4"/>
    </row>
    <row r="31" spans="1:11" ht="43.2" x14ac:dyDescent="0.3">
      <c r="A31" s="19">
        <v>8</v>
      </c>
      <c r="B31" s="20" t="s">
        <v>46</v>
      </c>
      <c r="C31" s="21" t="s">
        <v>44</v>
      </c>
      <c r="D31" s="22">
        <v>29120</v>
      </c>
      <c r="E31" s="22">
        <v>9164</v>
      </c>
      <c r="F31" s="23">
        <f>E31/D31</f>
        <v>0.31469780219780219</v>
      </c>
      <c r="G31" s="104">
        <v>0</v>
      </c>
      <c r="H31" s="104">
        <v>0</v>
      </c>
      <c r="I31" s="104">
        <v>0</v>
      </c>
      <c r="J31" s="103">
        <v>0</v>
      </c>
      <c r="K31" s="24"/>
    </row>
    <row r="32" spans="1:11" x14ac:dyDescent="0.3">
      <c r="A32" s="27"/>
      <c r="B32" s="28" t="s">
        <v>61</v>
      </c>
      <c r="C32" s="27"/>
      <c r="D32" s="27"/>
      <c r="E32" s="29" t="s">
        <v>52</v>
      </c>
      <c r="F32" s="28"/>
      <c r="G32" s="30">
        <f>SUM(G24:G31)</f>
        <v>2000000</v>
      </c>
      <c r="H32" s="30">
        <f t="shared" ref="H32:I32" si="1">SUM(H24:H31)</f>
        <v>586000</v>
      </c>
      <c r="I32" s="30">
        <f t="shared" si="1"/>
        <v>562537.55000000005</v>
      </c>
      <c r="J32" s="49">
        <f>I32/G32</f>
        <v>0.28126877500000003</v>
      </c>
      <c r="K32" s="27"/>
    </row>
    <row r="33" spans="10:10" x14ac:dyDescent="0.3">
      <c r="J33" s="1" t="s">
        <v>61</v>
      </c>
    </row>
  </sheetData>
  <mergeCells count="38"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A6" workbookViewId="0">
      <selection activeCell="G25" sqref="G25:I27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2" x14ac:dyDescent="0.3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2" x14ac:dyDescent="0.3">
      <c r="A2" s="127" t="s">
        <v>47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56" t="s">
        <v>61</v>
      </c>
    </row>
    <row r="3" spans="1:12" x14ac:dyDescent="0.3">
      <c r="A3" s="127" t="s">
        <v>48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2" x14ac:dyDescent="0.3">
      <c r="A4" s="2" t="s">
        <v>1</v>
      </c>
      <c r="D4" s="57" t="s">
        <v>61</v>
      </c>
      <c r="E4" s="3" t="s">
        <v>60</v>
      </c>
      <c r="F4" s="3"/>
      <c r="G4" s="3"/>
      <c r="H4" s="3"/>
      <c r="I4" s="3"/>
      <c r="J4" s="3"/>
      <c r="K4" s="58" t="s">
        <v>61</v>
      </c>
      <c r="L4" s="56" t="s">
        <v>61</v>
      </c>
    </row>
    <row r="5" spans="1:12" x14ac:dyDescent="0.3">
      <c r="A5" s="2" t="s">
        <v>2</v>
      </c>
      <c r="D5" s="7" t="s">
        <v>67</v>
      </c>
      <c r="E5" s="3"/>
      <c r="F5" s="3"/>
      <c r="I5" s="2" t="s">
        <v>3</v>
      </c>
      <c r="K5" s="58">
        <v>44719</v>
      </c>
    </row>
    <row r="6" spans="1:12" x14ac:dyDescent="0.3">
      <c r="K6" s="57" t="s">
        <v>61</v>
      </c>
    </row>
    <row r="7" spans="1:12" x14ac:dyDescent="0.3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</row>
    <row r="8" spans="1:12" x14ac:dyDescent="0.3">
      <c r="A8" s="115" t="s">
        <v>4</v>
      </c>
      <c r="B8" s="115"/>
      <c r="C8" s="115"/>
      <c r="D8" s="115"/>
      <c r="E8" s="115"/>
      <c r="F8" s="115"/>
      <c r="G8" s="115" t="s">
        <v>5</v>
      </c>
      <c r="H8" s="115"/>
      <c r="I8" s="115"/>
      <c r="J8" s="115"/>
      <c r="K8" s="115"/>
    </row>
    <row r="9" spans="1:12" x14ac:dyDescent="0.3">
      <c r="A9" s="115" t="s">
        <v>6</v>
      </c>
      <c r="B9" s="115"/>
      <c r="C9" s="115"/>
      <c r="D9" s="115"/>
      <c r="E9" s="115"/>
      <c r="F9" s="115"/>
      <c r="G9" s="115" t="s">
        <v>7</v>
      </c>
      <c r="H9" s="115"/>
      <c r="I9" s="115"/>
      <c r="J9" s="115"/>
      <c r="K9" s="115"/>
    </row>
    <row r="10" spans="1:12" x14ac:dyDescent="0.3">
      <c r="A10" s="115" t="s">
        <v>8</v>
      </c>
      <c r="B10" s="115"/>
      <c r="C10" s="115"/>
      <c r="D10" s="115"/>
      <c r="E10" s="115"/>
      <c r="F10" s="115"/>
      <c r="G10" s="126" t="s">
        <v>9</v>
      </c>
      <c r="H10" s="115"/>
      <c r="I10" s="115"/>
      <c r="J10" s="115"/>
      <c r="K10" s="115"/>
    </row>
    <row r="11" spans="1:12" x14ac:dyDescent="0.3">
      <c r="A11" s="115" t="s">
        <v>10</v>
      </c>
      <c r="B11" s="115"/>
      <c r="C11" s="115"/>
      <c r="D11" s="115"/>
      <c r="E11" s="115"/>
      <c r="F11" s="115"/>
      <c r="G11" s="115" t="s">
        <v>58</v>
      </c>
      <c r="H11" s="115"/>
      <c r="I11" s="115"/>
      <c r="J11" s="115"/>
      <c r="K11" s="115"/>
    </row>
    <row r="12" spans="1:12" x14ac:dyDescent="0.3">
      <c r="A12" s="115" t="s">
        <v>11</v>
      </c>
      <c r="B12" s="115"/>
      <c r="C12" s="115"/>
      <c r="D12" s="115"/>
      <c r="E12" s="115"/>
      <c r="F12" s="115"/>
      <c r="G12" s="115" t="s">
        <v>49</v>
      </c>
      <c r="H12" s="115"/>
      <c r="I12" s="115"/>
      <c r="J12" s="115"/>
      <c r="K12" s="115"/>
    </row>
    <row r="13" spans="1:12" x14ac:dyDescent="0.3">
      <c r="A13" s="115" t="s">
        <v>12</v>
      </c>
      <c r="B13" s="115"/>
      <c r="C13" s="115"/>
      <c r="D13" s="115"/>
      <c r="E13" s="115"/>
      <c r="F13" s="115"/>
      <c r="G13" s="115" t="s">
        <v>13</v>
      </c>
      <c r="H13" s="115"/>
      <c r="I13" s="115"/>
      <c r="J13" s="115"/>
      <c r="K13" s="115"/>
    </row>
    <row r="14" spans="1:12" x14ac:dyDescent="0.3">
      <c r="A14" s="115" t="s">
        <v>14</v>
      </c>
      <c r="B14" s="115"/>
      <c r="C14" s="115"/>
      <c r="D14" s="115"/>
      <c r="E14" s="115"/>
      <c r="F14" s="115"/>
      <c r="G14" s="125" t="s">
        <v>59</v>
      </c>
      <c r="H14" s="125"/>
      <c r="I14" s="125"/>
      <c r="J14" s="125"/>
      <c r="K14" s="125"/>
    </row>
    <row r="15" spans="1:12" x14ac:dyDescent="0.3">
      <c r="A15" s="115" t="s">
        <v>15</v>
      </c>
      <c r="B15" s="115"/>
      <c r="C15" s="115"/>
      <c r="D15" s="115"/>
      <c r="E15" s="115"/>
      <c r="F15" s="115"/>
      <c r="G15" s="118" t="s">
        <v>16</v>
      </c>
      <c r="H15" s="119"/>
      <c r="I15" s="119"/>
      <c r="J15" s="119"/>
      <c r="K15" s="120"/>
    </row>
    <row r="16" spans="1:12" x14ac:dyDescent="0.3">
      <c r="A16" s="115" t="s">
        <v>17</v>
      </c>
      <c r="B16" s="115"/>
      <c r="C16" s="115"/>
      <c r="D16" s="115"/>
      <c r="E16" s="115"/>
      <c r="F16" s="115"/>
      <c r="G16" s="121" t="s">
        <v>62</v>
      </c>
      <c r="H16" s="122"/>
      <c r="I16" s="122"/>
      <c r="J16" s="122"/>
      <c r="K16" s="123"/>
      <c r="L16" s="56" t="s">
        <v>61</v>
      </c>
    </row>
    <row r="17" spans="1:11" x14ac:dyDescent="0.3">
      <c r="A17" s="124" t="s">
        <v>18</v>
      </c>
      <c r="B17" s="124"/>
      <c r="C17" s="124"/>
      <c r="D17" s="124"/>
      <c r="E17" s="124"/>
      <c r="F17" s="124"/>
      <c r="G17" s="115" t="s">
        <v>19</v>
      </c>
      <c r="H17" s="115"/>
      <c r="I17" s="115"/>
      <c r="J17" s="115"/>
      <c r="K17" s="115"/>
    </row>
    <row r="18" spans="1:11" x14ac:dyDescent="0.3">
      <c r="A18" s="115" t="s">
        <v>20</v>
      </c>
      <c r="B18" s="115"/>
      <c r="C18" s="115"/>
      <c r="D18" s="115"/>
      <c r="E18" s="115"/>
      <c r="F18" s="115"/>
      <c r="G18" s="116" t="s">
        <v>21</v>
      </c>
      <c r="H18" s="116"/>
      <c r="I18" s="116"/>
      <c r="J18" s="116"/>
      <c r="K18" s="116"/>
    </row>
    <row r="19" spans="1:11" x14ac:dyDescent="0.3">
      <c r="A19" s="115" t="s">
        <v>50</v>
      </c>
      <c r="B19" s="115"/>
      <c r="C19" s="115"/>
      <c r="D19" s="115"/>
      <c r="E19" s="115"/>
      <c r="F19" s="115"/>
      <c r="G19" s="115" t="s">
        <v>22</v>
      </c>
      <c r="H19" s="115"/>
      <c r="I19" s="115"/>
      <c r="J19" s="115"/>
      <c r="K19" s="115"/>
    </row>
    <row r="20" spans="1:11" x14ac:dyDescent="0.3">
      <c r="A20" s="117" t="s">
        <v>53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</row>
    <row r="21" spans="1:11" x14ac:dyDescent="0.3">
      <c r="A21" s="117" t="s">
        <v>23</v>
      </c>
      <c r="B21" s="112" t="s">
        <v>24</v>
      </c>
      <c r="C21" s="111" t="s">
        <v>25</v>
      </c>
      <c r="D21" s="112" t="s">
        <v>26</v>
      </c>
      <c r="E21" s="112"/>
      <c r="F21" s="112"/>
      <c r="G21" s="112" t="s">
        <v>27</v>
      </c>
      <c r="H21" s="112"/>
      <c r="I21" s="112"/>
      <c r="J21" s="112"/>
      <c r="K21" s="111" t="s">
        <v>28</v>
      </c>
    </row>
    <row r="22" spans="1:11" x14ac:dyDescent="0.3">
      <c r="A22" s="117"/>
      <c r="B22" s="112"/>
      <c r="C22" s="111"/>
      <c r="D22" s="112" t="s">
        <v>29</v>
      </c>
      <c r="E22" s="112"/>
      <c r="F22" s="112"/>
      <c r="G22" s="112" t="s">
        <v>30</v>
      </c>
      <c r="H22" s="112"/>
      <c r="I22" s="112"/>
      <c r="J22" s="112"/>
      <c r="K22" s="111"/>
    </row>
    <row r="23" spans="1:11" ht="43.2" x14ac:dyDescent="0.3">
      <c r="A23" s="117"/>
      <c r="B23" s="112"/>
      <c r="C23" s="111"/>
      <c r="D23" s="50" t="s">
        <v>31</v>
      </c>
      <c r="E23" s="50" t="s">
        <v>32</v>
      </c>
      <c r="F23" s="50" t="s">
        <v>33</v>
      </c>
      <c r="G23" s="50" t="s">
        <v>34</v>
      </c>
      <c r="H23" s="50" t="s">
        <v>35</v>
      </c>
      <c r="I23" s="50" t="s">
        <v>32</v>
      </c>
      <c r="J23" s="50" t="s">
        <v>33</v>
      </c>
      <c r="K23" s="111"/>
    </row>
    <row r="24" spans="1:11" ht="43.2" x14ac:dyDescent="0.3">
      <c r="A24" s="51">
        <v>1</v>
      </c>
      <c r="B24" s="9" t="s">
        <v>36</v>
      </c>
      <c r="C24" s="10" t="s">
        <v>56</v>
      </c>
      <c r="D24" s="15">
        <v>29500</v>
      </c>
      <c r="E24" s="15">
        <v>12290</v>
      </c>
      <c r="F24" s="23">
        <f t="shared" ref="F24:F27" si="0">E24/D24</f>
        <v>0.41661016949152541</v>
      </c>
      <c r="G24" s="43">
        <v>239478.62</v>
      </c>
      <c r="H24" s="43">
        <v>88218.9</v>
      </c>
      <c r="I24" s="43">
        <v>83969.5</v>
      </c>
      <c r="J24" s="52">
        <f>I24/G24</f>
        <v>0.35063464120513138</v>
      </c>
      <c r="K24" s="9" t="s">
        <v>63</v>
      </c>
    </row>
    <row r="25" spans="1:11" x14ac:dyDescent="0.3">
      <c r="A25" s="51">
        <v>2</v>
      </c>
      <c r="B25" s="9" t="s">
        <v>37</v>
      </c>
      <c r="C25" s="10" t="s">
        <v>38</v>
      </c>
      <c r="D25" s="15">
        <v>347388</v>
      </c>
      <c r="E25" s="15">
        <v>143160</v>
      </c>
      <c r="F25" s="23">
        <f t="shared" si="0"/>
        <v>0.41210404504473386</v>
      </c>
      <c r="G25" s="33">
        <v>0</v>
      </c>
      <c r="H25" s="33">
        <v>0</v>
      </c>
      <c r="I25" s="33">
        <v>0</v>
      </c>
      <c r="J25" s="105">
        <v>0</v>
      </c>
      <c r="K25" s="113"/>
    </row>
    <row r="26" spans="1:11" x14ac:dyDescent="0.3">
      <c r="A26" s="51">
        <v>3</v>
      </c>
      <c r="B26" s="9" t="s">
        <v>39</v>
      </c>
      <c r="C26" s="10" t="s">
        <v>40</v>
      </c>
      <c r="D26" s="15">
        <v>3246</v>
      </c>
      <c r="E26" s="15">
        <v>2618</v>
      </c>
      <c r="F26" s="23">
        <f t="shared" si="0"/>
        <v>0.80653111521873078</v>
      </c>
      <c r="G26" s="34">
        <v>0</v>
      </c>
      <c r="H26" s="34">
        <v>0</v>
      </c>
      <c r="I26" s="34">
        <v>0</v>
      </c>
      <c r="J26" s="105">
        <v>0</v>
      </c>
      <c r="K26" s="114"/>
    </row>
    <row r="27" spans="1:11" x14ac:dyDescent="0.3">
      <c r="A27" s="51">
        <v>4</v>
      </c>
      <c r="B27" s="9" t="s">
        <v>41</v>
      </c>
      <c r="C27" s="10" t="s">
        <v>42</v>
      </c>
      <c r="D27" s="15">
        <v>54902</v>
      </c>
      <c r="E27" s="15">
        <v>38599</v>
      </c>
      <c r="F27" s="23">
        <f t="shared" si="0"/>
        <v>0.70305271210520559</v>
      </c>
      <c r="G27" s="33">
        <v>0</v>
      </c>
      <c r="H27" s="34">
        <v>0</v>
      </c>
      <c r="I27" s="34">
        <v>0</v>
      </c>
      <c r="J27" s="105">
        <v>0</v>
      </c>
      <c r="K27" s="4"/>
    </row>
    <row r="28" spans="1:11" ht="43.2" x14ac:dyDescent="0.3">
      <c r="A28" s="51">
        <v>5</v>
      </c>
      <c r="B28" s="4" t="s">
        <v>55</v>
      </c>
      <c r="C28" s="50" t="s">
        <v>54</v>
      </c>
      <c r="D28" s="16">
        <v>17520</v>
      </c>
      <c r="E28" s="14">
        <v>7248</v>
      </c>
      <c r="F28" s="23">
        <f>E28/D28</f>
        <v>0.41369863013698632</v>
      </c>
      <c r="G28" s="45">
        <f>600111.36+1160410.02</f>
        <v>1760521.38</v>
      </c>
      <c r="H28" s="45">
        <v>648781.1</v>
      </c>
      <c r="I28" s="45">
        <v>615865.47</v>
      </c>
      <c r="J28" s="52">
        <f>I28/G28</f>
        <v>0.34981993232027664</v>
      </c>
      <c r="K28" s="4" t="s">
        <v>51</v>
      </c>
    </row>
    <row r="29" spans="1:11" ht="28.8" x14ac:dyDescent="0.3">
      <c r="A29" s="8">
        <v>6</v>
      </c>
      <c r="B29" s="12" t="s">
        <v>43</v>
      </c>
      <c r="C29" s="13" t="s">
        <v>44</v>
      </c>
      <c r="D29" s="14">
        <v>36400</v>
      </c>
      <c r="E29" s="14">
        <v>14752</v>
      </c>
      <c r="F29" s="23">
        <f>E29/D29</f>
        <v>0.4052747252747253</v>
      </c>
      <c r="G29" s="34">
        <v>0</v>
      </c>
      <c r="H29" s="34">
        <v>0</v>
      </c>
      <c r="I29" s="34">
        <v>0</v>
      </c>
      <c r="J29" s="100">
        <v>0</v>
      </c>
      <c r="K29" s="4"/>
    </row>
    <row r="30" spans="1:11" ht="28.8" x14ac:dyDescent="0.3">
      <c r="A30" s="8">
        <v>7</v>
      </c>
      <c r="B30" s="12" t="s">
        <v>45</v>
      </c>
      <c r="C30" s="13" t="s">
        <v>44</v>
      </c>
      <c r="D30" s="14">
        <v>36400</v>
      </c>
      <c r="E30" s="14">
        <v>14750</v>
      </c>
      <c r="F30" s="23">
        <f>E30/D30</f>
        <v>0.40521978021978022</v>
      </c>
      <c r="G30" s="34">
        <v>0</v>
      </c>
      <c r="H30" s="34">
        <v>0</v>
      </c>
      <c r="I30" s="34">
        <v>0</v>
      </c>
      <c r="J30" s="100">
        <v>0</v>
      </c>
      <c r="K30" s="4"/>
    </row>
    <row r="31" spans="1:11" ht="43.2" x14ac:dyDescent="0.3">
      <c r="A31" s="19">
        <v>8</v>
      </c>
      <c r="B31" s="20" t="s">
        <v>46</v>
      </c>
      <c r="C31" s="21" t="s">
        <v>44</v>
      </c>
      <c r="D31" s="22">
        <v>29120</v>
      </c>
      <c r="E31" s="22">
        <v>11921</v>
      </c>
      <c r="F31" s="23">
        <f>E31/D31</f>
        <v>0.40937499999999999</v>
      </c>
      <c r="G31" s="104">
        <v>0</v>
      </c>
      <c r="H31" s="104">
        <v>0</v>
      </c>
      <c r="I31" s="104">
        <v>0</v>
      </c>
      <c r="J31" s="103">
        <v>0</v>
      </c>
      <c r="K31" s="24"/>
    </row>
    <row r="32" spans="1:11" x14ac:dyDescent="0.3">
      <c r="A32" s="27"/>
      <c r="B32" s="28" t="s">
        <v>61</v>
      </c>
      <c r="C32" s="27"/>
      <c r="D32" s="27"/>
      <c r="E32" s="29" t="s">
        <v>52</v>
      </c>
      <c r="F32" s="28"/>
      <c r="G32" s="30">
        <f>SUM(G24:G31)</f>
        <v>2000000</v>
      </c>
      <c r="H32" s="30">
        <f t="shared" ref="H32:I32" si="1">SUM(H24:H31)</f>
        <v>737000</v>
      </c>
      <c r="I32" s="30">
        <f t="shared" si="1"/>
        <v>699834.97</v>
      </c>
      <c r="J32" s="49">
        <f>I32/G32</f>
        <v>0.34991748499999997</v>
      </c>
      <c r="K32" s="27"/>
    </row>
    <row r="33" spans="2:11" x14ac:dyDescent="0.3">
      <c r="B33" s="57" t="s">
        <v>61</v>
      </c>
      <c r="F33" s="57" t="s">
        <v>61</v>
      </c>
      <c r="J33" s="57" t="s">
        <v>61</v>
      </c>
      <c r="K33" s="57" t="s">
        <v>61</v>
      </c>
    </row>
    <row r="34" spans="2:11" x14ac:dyDescent="0.3">
      <c r="B34" s="1" t="s">
        <v>61</v>
      </c>
    </row>
  </sheetData>
  <mergeCells count="38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9" workbookViewId="0">
      <selection activeCell="G29" sqref="G29:I31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x14ac:dyDescent="0.3">
      <c r="A2" s="127" t="s">
        <v>47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x14ac:dyDescent="0.3">
      <c r="A3" s="127" t="s">
        <v>48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x14ac:dyDescent="0.3">
      <c r="A4" s="2" t="s">
        <v>1</v>
      </c>
      <c r="D4" s="57" t="s">
        <v>61</v>
      </c>
      <c r="E4" s="3" t="s">
        <v>60</v>
      </c>
      <c r="F4" s="3"/>
      <c r="G4" s="3"/>
      <c r="H4" s="3"/>
      <c r="I4" s="3"/>
      <c r="J4" s="3"/>
      <c r="K4" s="58" t="s">
        <v>61</v>
      </c>
    </row>
    <row r="5" spans="1:11" x14ac:dyDescent="0.3">
      <c r="A5" s="2" t="s">
        <v>2</v>
      </c>
      <c r="D5" s="7" t="s">
        <v>68</v>
      </c>
      <c r="E5" s="3"/>
      <c r="F5" s="3"/>
      <c r="I5" s="2" t="s">
        <v>3</v>
      </c>
      <c r="K5" s="58">
        <v>44749</v>
      </c>
    </row>
    <row r="6" spans="1:11" x14ac:dyDescent="0.3">
      <c r="K6" s="57" t="s">
        <v>61</v>
      </c>
    </row>
    <row r="7" spans="1:11" x14ac:dyDescent="0.3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</row>
    <row r="8" spans="1:11" x14ac:dyDescent="0.3">
      <c r="A8" s="115" t="s">
        <v>4</v>
      </c>
      <c r="B8" s="115"/>
      <c r="C8" s="115"/>
      <c r="D8" s="115"/>
      <c r="E8" s="115"/>
      <c r="F8" s="115"/>
      <c r="G8" s="115" t="s">
        <v>5</v>
      </c>
      <c r="H8" s="115"/>
      <c r="I8" s="115"/>
      <c r="J8" s="115"/>
      <c r="K8" s="115"/>
    </row>
    <row r="9" spans="1:11" x14ac:dyDescent="0.3">
      <c r="A9" s="115" t="s">
        <v>6</v>
      </c>
      <c r="B9" s="115"/>
      <c r="C9" s="115"/>
      <c r="D9" s="115"/>
      <c r="E9" s="115"/>
      <c r="F9" s="115"/>
      <c r="G9" s="115" t="s">
        <v>7</v>
      </c>
      <c r="H9" s="115"/>
      <c r="I9" s="115"/>
      <c r="J9" s="115"/>
      <c r="K9" s="115"/>
    </row>
    <row r="10" spans="1:11" x14ac:dyDescent="0.3">
      <c r="A10" s="115" t="s">
        <v>8</v>
      </c>
      <c r="B10" s="115"/>
      <c r="C10" s="115"/>
      <c r="D10" s="115"/>
      <c r="E10" s="115"/>
      <c r="F10" s="115"/>
      <c r="G10" s="126" t="s">
        <v>9</v>
      </c>
      <c r="H10" s="115"/>
      <c r="I10" s="115"/>
      <c r="J10" s="115"/>
      <c r="K10" s="115"/>
    </row>
    <row r="11" spans="1:11" x14ac:dyDescent="0.3">
      <c r="A11" s="115" t="s">
        <v>10</v>
      </c>
      <c r="B11" s="115"/>
      <c r="C11" s="115"/>
      <c r="D11" s="115"/>
      <c r="E11" s="115"/>
      <c r="F11" s="115"/>
      <c r="G11" s="115" t="s">
        <v>58</v>
      </c>
      <c r="H11" s="115"/>
      <c r="I11" s="115"/>
      <c r="J11" s="115"/>
      <c r="K11" s="115"/>
    </row>
    <row r="12" spans="1:11" x14ac:dyDescent="0.3">
      <c r="A12" s="115" t="s">
        <v>11</v>
      </c>
      <c r="B12" s="115"/>
      <c r="C12" s="115"/>
      <c r="D12" s="115"/>
      <c r="E12" s="115"/>
      <c r="F12" s="115"/>
      <c r="G12" s="115" t="s">
        <v>49</v>
      </c>
      <c r="H12" s="115"/>
      <c r="I12" s="115"/>
      <c r="J12" s="115"/>
      <c r="K12" s="115"/>
    </row>
    <row r="13" spans="1:11" x14ac:dyDescent="0.3">
      <c r="A13" s="115" t="s">
        <v>12</v>
      </c>
      <c r="B13" s="115"/>
      <c r="C13" s="115"/>
      <c r="D13" s="115"/>
      <c r="E13" s="115"/>
      <c r="F13" s="115"/>
      <c r="G13" s="115" t="s">
        <v>13</v>
      </c>
      <c r="H13" s="115"/>
      <c r="I13" s="115"/>
      <c r="J13" s="115"/>
      <c r="K13" s="115"/>
    </row>
    <row r="14" spans="1:11" x14ac:dyDescent="0.3">
      <c r="A14" s="115" t="s">
        <v>14</v>
      </c>
      <c r="B14" s="115"/>
      <c r="C14" s="115"/>
      <c r="D14" s="115"/>
      <c r="E14" s="115"/>
      <c r="F14" s="115"/>
      <c r="G14" s="125" t="s">
        <v>59</v>
      </c>
      <c r="H14" s="125"/>
      <c r="I14" s="125"/>
      <c r="J14" s="125"/>
      <c r="K14" s="125"/>
    </row>
    <row r="15" spans="1:11" x14ac:dyDescent="0.3">
      <c r="A15" s="115" t="s">
        <v>15</v>
      </c>
      <c r="B15" s="115"/>
      <c r="C15" s="115"/>
      <c r="D15" s="115"/>
      <c r="E15" s="115"/>
      <c r="F15" s="115"/>
      <c r="G15" s="118" t="s">
        <v>16</v>
      </c>
      <c r="H15" s="119"/>
      <c r="I15" s="119"/>
      <c r="J15" s="119"/>
      <c r="K15" s="120"/>
    </row>
    <row r="16" spans="1:11" x14ac:dyDescent="0.3">
      <c r="A16" s="115" t="s">
        <v>17</v>
      </c>
      <c r="B16" s="115"/>
      <c r="C16" s="115"/>
      <c r="D16" s="115"/>
      <c r="E16" s="115"/>
      <c r="F16" s="115"/>
      <c r="G16" s="121" t="s">
        <v>62</v>
      </c>
      <c r="H16" s="122"/>
      <c r="I16" s="122"/>
      <c r="J16" s="122"/>
      <c r="K16" s="123"/>
    </row>
    <row r="17" spans="1:11" x14ac:dyDescent="0.3">
      <c r="A17" s="124" t="s">
        <v>18</v>
      </c>
      <c r="B17" s="124"/>
      <c r="C17" s="124"/>
      <c r="D17" s="124"/>
      <c r="E17" s="124"/>
      <c r="F17" s="124"/>
      <c r="G17" s="115" t="s">
        <v>19</v>
      </c>
      <c r="H17" s="115"/>
      <c r="I17" s="115"/>
      <c r="J17" s="115"/>
      <c r="K17" s="115"/>
    </row>
    <row r="18" spans="1:11" x14ac:dyDescent="0.3">
      <c r="A18" s="115" t="s">
        <v>20</v>
      </c>
      <c r="B18" s="115"/>
      <c r="C18" s="115"/>
      <c r="D18" s="115"/>
      <c r="E18" s="115"/>
      <c r="F18" s="115"/>
      <c r="G18" s="116" t="s">
        <v>21</v>
      </c>
      <c r="H18" s="116"/>
      <c r="I18" s="116"/>
      <c r="J18" s="116"/>
      <c r="K18" s="116"/>
    </row>
    <row r="19" spans="1:11" x14ac:dyDescent="0.3">
      <c r="A19" s="115" t="s">
        <v>50</v>
      </c>
      <c r="B19" s="115"/>
      <c r="C19" s="115"/>
      <c r="D19" s="115"/>
      <c r="E19" s="115"/>
      <c r="F19" s="115"/>
      <c r="G19" s="115" t="s">
        <v>22</v>
      </c>
      <c r="H19" s="115"/>
      <c r="I19" s="115"/>
      <c r="J19" s="115"/>
      <c r="K19" s="115"/>
    </row>
    <row r="20" spans="1:11" x14ac:dyDescent="0.3">
      <c r="A20" s="117" t="s">
        <v>53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</row>
    <row r="21" spans="1:11" x14ac:dyDescent="0.3">
      <c r="A21" s="117" t="s">
        <v>23</v>
      </c>
      <c r="B21" s="112" t="s">
        <v>24</v>
      </c>
      <c r="C21" s="111" t="s">
        <v>25</v>
      </c>
      <c r="D21" s="112" t="s">
        <v>26</v>
      </c>
      <c r="E21" s="112"/>
      <c r="F21" s="112"/>
      <c r="G21" s="112" t="s">
        <v>27</v>
      </c>
      <c r="H21" s="112"/>
      <c r="I21" s="112"/>
      <c r="J21" s="112"/>
      <c r="K21" s="111" t="s">
        <v>28</v>
      </c>
    </row>
    <row r="22" spans="1:11" x14ac:dyDescent="0.3">
      <c r="A22" s="117"/>
      <c r="B22" s="112"/>
      <c r="C22" s="111"/>
      <c r="D22" s="112" t="s">
        <v>29</v>
      </c>
      <c r="E22" s="112"/>
      <c r="F22" s="112"/>
      <c r="G22" s="112" t="s">
        <v>30</v>
      </c>
      <c r="H22" s="112"/>
      <c r="I22" s="112"/>
      <c r="J22" s="112"/>
      <c r="K22" s="111"/>
    </row>
    <row r="23" spans="1:11" ht="43.2" x14ac:dyDescent="0.3">
      <c r="A23" s="117"/>
      <c r="B23" s="112"/>
      <c r="C23" s="111"/>
      <c r="D23" s="55" t="s">
        <v>31</v>
      </c>
      <c r="E23" s="55" t="s">
        <v>32</v>
      </c>
      <c r="F23" s="55" t="s">
        <v>33</v>
      </c>
      <c r="G23" s="55" t="s">
        <v>34</v>
      </c>
      <c r="H23" s="55" t="s">
        <v>35</v>
      </c>
      <c r="I23" s="55" t="s">
        <v>32</v>
      </c>
      <c r="J23" s="55" t="s">
        <v>33</v>
      </c>
      <c r="K23" s="111"/>
    </row>
    <row r="24" spans="1:11" ht="43.2" x14ac:dyDescent="0.3">
      <c r="A24" s="54">
        <v>1</v>
      </c>
      <c r="B24" s="9" t="s">
        <v>36</v>
      </c>
      <c r="C24" s="10" t="s">
        <v>56</v>
      </c>
      <c r="D24" s="15">
        <v>29500</v>
      </c>
      <c r="E24" s="15">
        <v>14748</v>
      </c>
      <c r="F24" s="23">
        <f t="shared" ref="F24:F27" si="0">E24/D24</f>
        <v>0.49993220338983052</v>
      </c>
      <c r="G24" s="43">
        <v>239478.62</v>
      </c>
      <c r="H24" s="43">
        <v>111167.74</v>
      </c>
      <c r="I24" s="43">
        <v>106676.54</v>
      </c>
      <c r="J24" s="52">
        <f>I24/G24</f>
        <v>0.44545329349233764</v>
      </c>
      <c r="K24" s="9" t="s">
        <v>63</v>
      </c>
    </row>
    <row r="25" spans="1:11" x14ac:dyDescent="0.3">
      <c r="A25" s="54">
        <v>2</v>
      </c>
      <c r="B25" s="9" t="s">
        <v>37</v>
      </c>
      <c r="C25" s="10" t="s">
        <v>38</v>
      </c>
      <c r="D25" s="15">
        <v>347388</v>
      </c>
      <c r="E25" s="15">
        <v>174142</v>
      </c>
      <c r="F25" s="23">
        <f t="shared" si="0"/>
        <v>0.50128962428178292</v>
      </c>
      <c r="G25" s="33">
        <v>0</v>
      </c>
      <c r="H25" s="33">
        <v>0</v>
      </c>
      <c r="I25" s="33">
        <v>0</v>
      </c>
      <c r="J25" s="105">
        <v>0</v>
      </c>
      <c r="K25" s="113"/>
    </row>
    <row r="26" spans="1:11" x14ac:dyDescent="0.3">
      <c r="A26" s="54">
        <v>3</v>
      </c>
      <c r="B26" s="9" t="s">
        <v>39</v>
      </c>
      <c r="C26" s="10" t="s">
        <v>40</v>
      </c>
      <c r="D26" s="15">
        <v>3246</v>
      </c>
      <c r="E26" s="15">
        <v>3210</v>
      </c>
      <c r="F26" s="23">
        <f t="shared" si="0"/>
        <v>0.98890942698706097</v>
      </c>
      <c r="G26" s="34">
        <v>0</v>
      </c>
      <c r="H26" s="34">
        <v>0</v>
      </c>
      <c r="I26" s="34">
        <v>0</v>
      </c>
      <c r="J26" s="105">
        <v>0</v>
      </c>
      <c r="K26" s="114"/>
    </row>
    <row r="27" spans="1:11" x14ac:dyDescent="0.3">
      <c r="A27" s="54">
        <v>4</v>
      </c>
      <c r="B27" s="9" t="s">
        <v>41</v>
      </c>
      <c r="C27" s="10" t="s">
        <v>42</v>
      </c>
      <c r="D27" s="15">
        <v>54902</v>
      </c>
      <c r="E27" s="15">
        <v>39393</v>
      </c>
      <c r="F27" s="23">
        <f t="shared" si="0"/>
        <v>0.71751484463225379</v>
      </c>
      <c r="G27" s="33">
        <v>0</v>
      </c>
      <c r="H27" s="34">
        <v>0</v>
      </c>
      <c r="I27" s="34">
        <v>0</v>
      </c>
      <c r="J27" s="105">
        <v>0</v>
      </c>
      <c r="K27" s="4"/>
    </row>
    <row r="28" spans="1:11" ht="43.2" x14ac:dyDescent="0.3">
      <c r="A28" s="54">
        <v>5</v>
      </c>
      <c r="B28" s="4" t="s">
        <v>55</v>
      </c>
      <c r="C28" s="55" t="s">
        <v>54</v>
      </c>
      <c r="D28" s="16">
        <v>17520</v>
      </c>
      <c r="E28" s="14">
        <v>8688</v>
      </c>
      <c r="F28" s="23">
        <f>E28/D28</f>
        <v>0.49589041095890413</v>
      </c>
      <c r="G28" s="45">
        <f>600111.36+1160410.02</f>
        <v>1760521.38</v>
      </c>
      <c r="H28" s="45">
        <v>817552.26</v>
      </c>
      <c r="I28" s="45">
        <v>741141.15</v>
      </c>
      <c r="J28" s="52">
        <f>I28/G28</f>
        <v>0.42097821612368042</v>
      </c>
      <c r="K28" s="4" t="s">
        <v>51</v>
      </c>
    </row>
    <row r="29" spans="1:11" ht="28.8" x14ac:dyDescent="0.3">
      <c r="A29" s="8">
        <v>6</v>
      </c>
      <c r="B29" s="12" t="s">
        <v>43</v>
      </c>
      <c r="C29" s="13" t="s">
        <v>44</v>
      </c>
      <c r="D29" s="14">
        <v>36400</v>
      </c>
      <c r="E29" s="14">
        <v>18023</v>
      </c>
      <c r="F29" s="23">
        <f>E29/D29</f>
        <v>0.49513736263736263</v>
      </c>
      <c r="G29" s="34">
        <v>0</v>
      </c>
      <c r="H29" s="34">
        <v>0</v>
      </c>
      <c r="I29" s="34">
        <v>0</v>
      </c>
      <c r="J29" s="100">
        <v>0</v>
      </c>
      <c r="K29" s="4"/>
    </row>
    <row r="30" spans="1:11" ht="28.8" x14ac:dyDescent="0.3">
      <c r="A30" s="8">
        <v>7</v>
      </c>
      <c r="B30" s="12" t="s">
        <v>45</v>
      </c>
      <c r="C30" s="13" t="s">
        <v>44</v>
      </c>
      <c r="D30" s="14">
        <v>36400</v>
      </c>
      <c r="E30" s="14">
        <v>18021</v>
      </c>
      <c r="F30" s="23">
        <f>E30/D30</f>
        <v>0.49508241758241756</v>
      </c>
      <c r="G30" s="34">
        <v>0</v>
      </c>
      <c r="H30" s="34">
        <v>0</v>
      </c>
      <c r="I30" s="34">
        <v>0</v>
      </c>
      <c r="J30" s="100">
        <v>0</v>
      </c>
      <c r="K30" s="4"/>
    </row>
    <row r="31" spans="1:11" ht="43.2" x14ac:dyDescent="0.3">
      <c r="A31" s="19">
        <v>8</v>
      </c>
      <c r="B31" s="20" t="s">
        <v>46</v>
      </c>
      <c r="C31" s="21" t="s">
        <v>44</v>
      </c>
      <c r="D31" s="22">
        <v>29120</v>
      </c>
      <c r="E31" s="22">
        <v>14729</v>
      </c>
      <c r="F31" s="23">
        <f>E31/D31</f>
        <v>0.50580357142857146</v>
      </c>
      <c r="G31" s="104">
        <v>0</v>
      </c>
      <c r="H31" s="104">
        <v>0</v>
      </c>
      <c r="I31" s="104">
        <v>0</v>
      </c>
      <c r="J31" s="103">
        <v>0</v>
      </c>
      <c r="K31" s="24"/>
    </row>
    <row r="32" spans="1:11" x14ac:dyDescent="0.3">
      <c r="A32" s="27"/>
      <c r="B32" s="28" t="s">
        <v>61</v>
      </c>
      <c r="C32" s="27"/>
      <c r="D32" s="27"/>
      <c r="E32" s="29" t="s">
        <v>52</v>
      </c>
      <c r="F32" s="28"/>
      <c r="G32" s="30">
        <f>SUM(G24:G31)</f>
        <v>2000000</v>
      </c>
      <c r="H32" s="30">
        <f t="shared" ref="H32:I32" si="1">SUM(H24:H31)</f>
        <v>928720</v>
      </c>
      <c r="I32" s="30">
        <f t="shared" si="1"/>
        <v>847817.69000000006</v>
      </c>
      <c r="J32" s="49">
        <f>I32/G32</f>
        <v>0.42390884500000003</v>
      </c>
      <c r="K32" s="27"/>
    </row>
    <row r="33" spans="2:11" x14ac:dyDescent="0.3">
      <c r="B33" s="57" t="s">
        <v>61</v>
      </c>
      <c r="F33" s="57" t="s">
        <v>61</v>
      </c>
      <c r="J33" s="57" t="s">
        <v>61</v>
      </c>
      <c r="K33" s="57" t="s">
        <v>61</v>
      </c>
    </row>
    <row r="34" spans="2:11" x14ac:dyDescent="0.3">
      <c r="B34" s="1" t="s">
        <v>61</v>
      </c>
    </row>
  </sheetData>
  <mergeCells count="38"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10" workbookViewId="0">
      <selection activeCell="G29" sqref="G29:I31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x14ac:dyDescent="0.3">
      <c r="A2" s="127" t="s">
        <v>47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x14ac:dyDescent="0.3">
      <c r="A3" s="127" t="s">
        <v>48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x14ac:dyDescent="0.3">
      <c r="A4" s="2" t="s">
        <v>1</v>
      </c>
      <c r="D4" s="57" t="s">
        <v>61</v>
      </c>
      <c r="E4" s="3" t="s">
        <v>60</v>
      </c>
      <c r="F4" s="3"/>
      <c r="G4" s="3"/>
      <c r="H4" s="3"/>
      <c r="I4" s="3"/>
      <c r="J4" s="3"/>
      <c r="K4" s="58" t="s">
        <v>61</v>
      </c>
    </row>
    <row r="5" spans="1:11" x14ac:dyDescent="0.3">
      <c r="A5" s="2" t="s">
        <v>2</v>
      </c>
      <c r="D5" s="7" t="s">
        <v>69</v>
      </c>
      <c r="E5" s="3"/>
      <c r="F5" s="3"/>
      <c r="I5" s="2" t="s">
        <v>3</v>
      </c>
      <c r="K5" s="58">
        <v>44776</v>
      </c>
    </row>
    <row r="6" spans="1:11" x14ac:dyDescent="0.3">
      <c r="K6" s="57" t="s">
        <v>61</v>
      </c>
    </row>
    <row r="7" spans="1:11" x14ac:dyDescent="0.3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</row>
    <row r="8" spans="1:11" x14ac:dyDescent="0.3">
      <c r="A8" s="115" t="s">
        <v>4</v>
      </c>
      <c r="B8" s="115"/>
      <c r="C8" s="115"/>
      <c r="D8" s="115"/>
      <c r="E8" s="115"/>
      <c r="F8" s="115"/>
      <c r="G8" s="115" t="s">
        <v>5</v>
      </c>
      <c r="H8" s="115"/>
      <c r="I8" s="115"/>
      <c r="J8" s="115"/>
      <c r="K8" s="115"/>
    </row>
    <row r="9" spans="1:11" x14ac:dyDescent="0.3">
      <c r="A9" s="115" t="s">
        <v>6</v>
      </c>
      <c r="B9" s="115"/>
      <c r="C9" s="115"/>
      <c r="D9" s="115"/>
      <c r="E9" s="115"/>
      <c r="F9" s="115"/>
      <c r="G9" s="115" t="s">
        <v>7</v>
      </c>
      <c r="H9" s="115"/>
      <c r="I9" s="115"/>
      <c r="J9" s="115"/>
      <c r="K9" s="115"/>
    </row>
    <row r="10" spans="1:11" x14ac:dyDescent="0.3">
      <c r="A10" s="115" t="s">
        <v>8</v>
      </c>
      <c r="B10" s="115"/>
      <c r="C10" s="115"/>
      <c r="D10" s="115"/>
      <c r="E10" s="115"/>
      <c r="F10" s="115"/>
      <c r="G10" s="126" t="s">
        <v>9</v>
      </c>
      <c r="H10" s="115"/>
      <c r="I10" s="115"/>
      <c r="J10" s="115"/>
      <c r="K10" s="115"/>
    </row>
    <row r="11" spans="1:11" x14ac:dyDescent="0.3">
      <c r="A11" s="115" t="s">
        <v>10</v>
      </c>
      <c r="B11" s="115"/>
      <c r="C11" s="115"/>
      <c r="D11" s="115"/>
      <c r="E11" s="115"/>
      <c r="F11" s="115"/>
      <c r="G11" s="115" t="s">
        <v>58</v>
      </c>
      <c r="H11" s="115"/>
      <c r="I11" s="115"/>
      <c r="J11" s="115"/>
      <c r="K11" s="115"/>
    </row>
    <row r="12" spans="1:11" x14ac:dyDescent="0.3">
      <c r="A12" s="115" t="s">
        <v>11</v>
      </c>
      <c r="B12" s="115"/>
      <c r="C12" s="115"/>
      <c r="D12" s="115"/>
      <c r="E12" s="115"/>
      <c r="F12" s="115"/>
      <c r="G12" s="115" t="s">
        <v>49</v>
      </c>
      <c r="H12" s="115"/>
      <c r="I12" s="115"/>
      <c r="J12" s="115"/>
      <c r="K12" s="115"/>
    </row>
    <row r="13" spans="1:11" x14ac:dyDescent="0.3">
      <c r="A13" s="115" t="s">
        <v>12</v>
      </c>
      <c r="B13" s="115"/>
      <c r="C13" s="115"/>
      <c r="D13" s="115"/>
      <c r="E13" s="115"/>
      <c r="F13" s="115"/>
      <c r="G13" s="115" t="s">
        <v>13</v>
      </c>
      <c r="H13" s="115"/>
      <c r="I13" s="115"/>
      <c r="J13" s="115"/>
      <c r="K13" s="115"/>
    </row>
    <row r="14" spans="1:11" x14ac:dyDescent="0.3">
      <c r="A14" s="115" t="s">
        <v>14</v>
      </c>
      <c r="B14" s="115"/>
      <c r="C14" s="115"/>
      <c r="D14" s="115"/>
      <c r="E14" s="115"/>
      <c r="F14" s="115"/>
      <c r="G14" s="125" t="s">
        <v>59</v>
      </c>
      <c r="H14" s="125"/>
      <c r="I14" s="125"/>
      <c r="J14" s="125"/>
      <c r="K14" s="125"/>
    </row>
    <row r="15" spans="1:11" x14ac:dyDescent="0.3">
      <c r="A15" s="115" t="s">
        <v>15</v>
      </c>
      <c r="B15" s="115"/>
      <c r="C15" s="115"/>
      <c r="D15" s="115"/>
      <c r="E15" s="115"/>
      <c r="F15" s="115"/>
      <c r="G15" s="118" t="s">
        <v>16</v>
      </c>
      <c r="H15" s="119"/>
      <c r="I15" s="119"/>
      <c r="J15" s="119"/>
      <c r="K15" s="120"/>
    </row>
    <row r="16" spans="1:11" x14ac:dyDescent="0.3">
      <c r="A16" s="115" t="s">
        <v>17</v>
      </c>
      <c r="B16" s="115"/>
      <c r="C16" s="115"/>
      <c r="D16" s="115"/>
      <c r="E16" s="115"/>
      <c r="F16" s="115"/>
      <c r="G16" s="121" t="s">
        <v>62</v>
      </c>
      <c r="H16" s="122"/>
      <c r="I16" s="122"/>
      <c r="J16" s="122"/>
      <c r="K16" s="123"/>
    </row>
    <row r="17" spans="1:11" x14ac:dyDescent="0.3">
      <c r="A17" s="124" t="s">
        <v>18</v>
      </c>
      <c r="B17" s="124"/>
      <c r="C17" s="124"/>
      <c r="D17" s="124"/>
      <c r="E17" s="124"/>
      <c r="F17" s="124"/>
      <c r="G17" s="115" t="s">
        <v>19</v>
      </c>
      <c r="H17" s="115"/>
      <c r="I17" s="115"/>
      <c r="J17" s="115"/>
      <c r="K17" s="115"/>
    </row>
    <row r="18" spans="1:11" x14ac:dyDescent="0.3">
      <c r="A18" s="115" t="s">
        <v>20</v>
      </c>
      <c r="B18" s="115"/>
      <c r="C18" s="115"/>
      <c r="D18" s="115"/>
      <c r="E18" s="115"/>
      <c r="F18" s="115"/>
      <c r="G18" s="116" t="s">
        <v>21</v>
      </c>
      <c r="H18" s="116"/>
      <c r="I18" s="116"/>
      <c r="J18" s="116"/>
      <c r="K18" s="116"/>
    </row>
    <row r="19" spans="1:11" x14ac:dyDescent="0.3">
      <c r="A19" s="115" t="s">
        <v>50</v>
      </c>
      <c r="B19" s="115"/>
      <c r="C19" s="115"/>
      <c r="D19" s="115"/>
      <c r="E19" s="115"/>
      <c r="F19" s="115"/>
      <c r="G19" s="115" t="s">
        <v>22</v>
      </c>
      <c r="H19" s="115"/>
      <c r="I19" s="115"/>
      <c r="J19" s="115"/>
      <c r="K19" s="115"/>
    </row>
    <row r="20" spans="1:11" x14ac:dyDescent="0.3">
      <c r="A20" s="117" t="s">
        <v>53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</row>
    <row r="21" spans="1:11" x14ac:dyDescent="0.3">
      <c r="A21" s="117" t="s">
        <v>23</v>
      </c>
      <c r="B21" s="112" t="s">
        <v>24</v>
      </c>
      <c r="C21" s="111" t="s">
        <v>25</v>
      </c>
      <c r="D21" s="112" t="s">
        <v>26</v>
      </c>
      <c r="E21" s="112"/>
      <c r="F21" s="112"/>
      <c r="G21" s="112" t="s">
        <v>27</v>
      </c>
      <c r="H21" s="112"/>
      <c r="I21" s="112"/>
      <c r="J21" s="112"/>
      <c r="K21" s="111" t="s">
        <v>28</v>
      </c>
    </row>
    <row r="22" spans="1:11" x14ac:dyDescent="0.3">
      <c r="A22" s="117"/>
      <c r="B22" s="112"/>
      <c r="C22" s="111"/>
      <c r="D22" s="112" t="s">
        <v>29</v>
      </c>
      <c r="E22" s="112"/>
      <c r="F22" s="112"/>
      <c r="G22" s="112" t="s">
        <v>30</v>
      </c>
      <c r="H22" s="112"/>
      <c r="I22" s="112"/>
      <c r="J22" s="112"/>
      <c r="K22" s="111"/>
    </row>
    <row r="23" spans="1:11" ht="43.2" x14ac:dyDescent="0.3">
      <c r="A23" s="117"/>
      <c r="B23" s="112"/>
      <c r="C23" s="111"/>
      <c r="D23" s="60" t="s">
        <v>31</v>
      </c>
      <c r="E23" s="60" t="s">
        <v>32</v>
      </c>
      <c r="F23" s="60" t="s">
        <v>33</v>
      </c>
      <c r="G23" s="60" t="s">
        <v>34</v>
      </c>
      <c r="H23" s="60" t="s">
        <v>35</v>
      </c>
      <c r="I23" s="60" t="s">
        <v>32</v>
      </c>
      <c r="J23" s="60" t="s">
        <v>33</v>
      </c>
      <c r="K23" s="111"/>
    </row>
    <row r="24" spans="1:11" ht="43.2" x14ac:dyDescent="0.3">
      <c r="A24" s="59">
        <v>1</v>
      </c>
      <c r="B24" s="9" t="s">
        <v>36</v>
      </c>
      <c r="C24" s="10" t="s">
        <v>56</v>
      </c>
      <c r="D24" s="15">
        <v>29500</v>
      </c>
      <c r="E24" s="15">
        <v>17206</v>
      </c>
      <c r="F24" s="23">
        <f t="shared" ref="F24:F27" si="0">E24/D24</f>
        <v>0.58325423728813564</v>
      </c>
      <c r="G24" s="43">
        <v>239478.62</v>
      </c>
      <c r="H24" s="43">
        <v>144947.12</v>
      </c>
      <c r="I24" s="43">
        <v>125689.24</v>
      </c>
      <c r="J24" s="52">
        <f>I24/G24</f>
        <v>0.52484534945123706</v>
      </c>
      <c r="K24" s="9" t="s">
        <v>63</v>
      </c>
    </row>
    <row r="25" spans="1:11" x14ac:dyDescent="0.3">
      <c r="A25" s="59">
        <v>2</v>
      </c>
      <c r="B25" s="9" t="s">
        <v>37</v>
      </c>
      <c r="C25" s="10" t="s">
        <v>38</v>
      </c>
      <c r="D25" s="15">
        <v>347388</v>
      </c>
      <c r="E25" s="15">
        <v>198836</v>
      </c>
      <c r="F25" s="23">
        <f t="shared" si="0"/>
        <v>0.57237440556380759</v>
      </c>
      <c r="G25" s="33">
        <v>0</v>
      </c>
      <c r="H25" s="33">
        <v>0</v>
      </c>
      <c r="I25" s="33">
        <v>0</v>
      </c>
      <c r="J25" s="105">
        <v>0</v>
      </c>
      <c r="K25" s="113"/>
    </row>
    <row r="26" spans="1:11" x14ac:dyDescent="0.3">
      <c r="A26" s="59">
        <v>3</v>
      </c>
      <c r="B26" s="9" t="s">
        <v>39</v>
      </c>
      <c r="C26" s="10" t="s">
        <v>40</v>
      </c>
      <c r="D26" s="15">
        <v>3246</v>
      </c>
      <c r="E26" s="15">
        <v>3843</v>
      </c>
      <c r="F26" s="23">
        <f t="shared" si="0"/>
        <v>1.1839186691312384</v>
      </c>
      <c r="G26" s="34">
        <v>0</v>
      </c>
      <c r="H26" s="34">
        <v>0</v>
      </c>
      <c r="I26" s="34">
        <v>0</v>
      </c>
      <c r="J26" s="105">
        <v>0</v>
      </c>
      <c r="K26" s="114"/>
    </row>
    <row r="27" spans="1:11" x14ac:dyDescent="0.3">
      <c r="A27" s="59">
        <v>4</v>
      </c>
      <c r="B27" s="9" t="s">
        <v>41</v>
      </c>
      <c r="C27" s="10" t="s">
        <v>42</v>
      </c>
      <c r="D27" s="15">
        <v>54902</v>
      </c>
      <c r="E27" s="15">
        <v>40017</v>
      </c>
      <c r="F27" s="23">
        <f t="shared" si="0"/>
        <v>0.72888055079960656</v>
      </c>
      <c r="G27" s="33">
        <v>0</v>
      </c>
      <c r="H27" s="34">
        <v>0</v>
      </c>
      <c r="I27" s="34">
        <v>0</v>
      </c>
      <c r="J27" s="105">
        <v>0</v>
      </c>
      <c r="K27" s="4"/>
    </row>
    <row r="28" spans="1:11" ht="43.2" x14ac:dyDescent="0.3">
      <c r="A28" s="59">
        <v>5</v>
      </c>
      <c r="B28" s="4" t="s">
        <v>55</v>
      </c>
      <c r="C28" s="60" t="s">
        <v>54</v>
      </c>
      <c r="D28" s="16">
        <v>17520</v>
      </c>
      <c r="E28" s="14">
        <v>10176</v>
      </c>
      <c r="F28" s="23">
        <f>E28/D28</f>
        <v>0.58082191780821912</v>
      </c>
      <c r="G28" s="45">
        <f>600111.36+1160410.02</f>
        <v>1760521.38</v>
      </c>
      <c r="H28" s="45">
        <v>1065972.8799999999</v>
      </c>
      <c r="I28" s="45">
        <v>903765.15</v>
      </c>
      <c r="J28" s="52">
        <f>I28/G28</f>
        <v>0.51335085178005624</v>
      </c>
      <c r="K28" s="4" t="s">
        <v>51</v>
      </c>
    </row>
    <row r="29" spans="1:11" ht="28.8" x14ac:dyDescent="0.3">
      <c r="A29" s="8">
        <v>6</v>
      </c>
      <c r="B29" s="12" t="s">
        <v>43</v>
      </c>
      <c r="C29" s="13" t="s">
        <v>44</v>
      </c>
      <c r="D29" s="14">
        <v>36400</v>
      </c>
      <c r="E29" s="14">
        <v>21343</v>
      </c>
      <c r="F29" s="23">
        <f>E29/D29</f>
        <v>0.58634615384615385</v>
      </c>
      <c r="G29" s="34">
        <v>0</v>
      </c>
      <c r="H29" s="34">
        <v>0</v>
      </c>
      <c r="I29" s="34">
        <v>0</v>
      </c>
      <c r="J29" s="100">
        <v>0</v>
      </c>
      <c r="K29" s="4"/>
    </row>
    <row r="30" spans="1:11" ht="28.8" x14ac:dyDescent="0.3">
      <c r="A30" s="8">
        <v>7</v>
      </c>
      <c r="B30" s="12" t="s">
        <v>45</v>
      </c>
      <c r="C30" s="13" t="s">
        <v>44</v>
      </c>
      <c r="D30" s="14">
        <v>36400</v>
      </c>
      <c r="E30" s="14">
        <v>21341</v>
      </c>
      <c r="F30" s="23">
        <f>E30/D30</f>
        <v>0.58629120879120877</v>
      </c>
      <c r="G30" s="34">
        <v>0</v>
      </c>
      <c r="H30" s="34">
        <v>0</v>
      </c>
      <c r="I30" s="34">
        <v>0</v>
      </c>
      <c r="J30" s="100">
        <v>0</v>
      </c>
      <c r="K30" s="4"/>
    </row>
    <row r="31" spans="1:11" ht="43.2" x14ac:dyDescent="0.3">
      <c r="A31" s="19">
        <v>8</v>
      </c>
      <c r="B31" s="20" t="s">
        <v>46</v>
      </c>
      <c r="C31" s="21" t="s">
        <v>44</v>
      </c>
      <c r="D31" s="22">
        <v>29120</v>
      </c>
      <c r="E31" s="22">
        <v>17343</v>
      </c>
      <c r="F31" s="23">
        <f>E31/D31</f>
        <v>0.59557005494505499</v>
      </c>
      <c r="G31" s="104">
        <v>0</v>
      </c>
      <c r="H31" s="104">
        <v>0</v>
      </c>
      <c r="I31" s="104">
        <v>0</v>
      </c>
      <c r="J31" s="103">
        <v>0</v>
      </c>
      <c r="K31" s="24"/>
    </row>
    <row r="32" spans="1:11" x14ac:dyDescent="0.3">
      <c r="A32" s="27"/>
      <c r="B32" s="28" t="s">
        <v>61</v>
      </c>
      <c r="C32" s="27"/>
      <c r="D32" s="27"/>
      <c r="E32" s="29" t="s">
        <v>52</v>
      </c>
      <c r="F32" s="28"/>
      <c r="G32" s="30">
        <f>SUM(G24:G31)</f>
        <v>2000000</v>
      </c>
      <c r="H32" s="30">
        <f t="shared" ref="H32:I32" si="1">SUM(H24:H31)</f>
        <v>1210920</v>
      </c>
      <c r="I32" s="30">
        <f t="shared" si="1"/>
        <v>1029454.39</v>
      </c>
      <c r="J32" s="49">
        <f>I32/G32</f>
        <v>0.51472719499999997</v>
      </c>
      <c r="K32" s="27"/>
    </row>
    <row r="33" spans="2:11" x14ac:dyDescent="0.3">
      <c r="B33" s="57" t="s">
        <v>61</v>
      </c>
      <c r="F33" s="57" t="s">
        <v>61</v>
      </c>
      <c r="J33" s="57" t="s">
        <v>61</v>
      </c>
      <c r="K33" s="57" t="s">
        <v>61</v>
      </c>
    </row>
    <row r="34" spans="2:11" x14ac:dyDescent="0.3">
      <c r="B34" s="1" t="s">
        <v>61</v>
      </c>
    </row>
  </sheetData>
  <mergeCells count="38"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13" workbookViewId="0">
      <selection activeCell="K31" sqref="K31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x14ac:dyDescent="0.3">
      <c r="A2" s="127" t="s">
        <v>47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x14ac:dyDescent="0.3">
      <c r="A3" s="127" t="s">
        <v>48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x14ac:dyDescent="0.3">
      <c r="A4" s="2" t="s">
        <v>1</v>
      </c>
      <c r="D4" s="57" t="s">
        <v>61</v>
      </c>
      <c r="E4" s="3" t="s">
        <v>60</v>
      </c>
      <c r="F4" s="3"/>
      <c r="G4" s="3"/>
      <c r="H4" s="3"/>
      <c r="I4" s="3"/>
      <c r="J4" s="3"/>
      <c r="K4" s="58" t="s">
        <v>61</v>
      </c>
    </row>
    <row r="5" spans="1:11" x14ac:dyDescent="0.3">
      <c r="A5" s="2" t="s">
        <v>2</v>
      </c>
      <c r="D5" s="7" t="s">
        <v>70</v>
      </c>
      <c r="E5" s="3"/>
      <c r="F5" s="3"/>
      <c r="I5" s="2" t="s">
        <v>3</v>
      </c>
      <c r="K5" s="58">
        <v>44809</v>
      </c>
    </row>
    <row r="6" spans="1:11" x14ac:dyDescent="0.3">
      <c r="K6" s="57" t="s">
        <v>61</v>
      </c>
    </row>
    <row r="7" spans="1:11" x14ac:dyDescent="0.3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</row>
    <row r="8" spans="1:11" x14ac:dyDescent="0.3">
      <c r="A8" s="115" t="s">
        <v>4</v>
      </c>
      <c r="B8" s="115"/>
      <c r="C8" s="115"/>
      <c r="D8" s="115"/>
      <c r="E8" s="115"/>
      <c r="F8" s="115"/>
      <c r="G8" s="115" t="s">
        <v>5</v>
      </c>
      <c r="H8" s="115"/>
      <c r="I8" s="115"/>
      <c r="J8" s="115"/>
      <c r="K8" s="115"/>
    </row>
    <row r="9" spans="1:11" x14ac:dyDescent="0.3">
      <c r="A9" s="115" t="s">
        <v>6</v>
      </c>
      <c r="B9" s="115"/>
      <c r="C9" s="115"/>
      <c r="D9" s="115"/>
      <c r="E9" s="115"/>
      <c r="F9" s="115"/>
      <c r="G9" s="115" t="s">
        <v>7</v>
      </c>
      <c r="H9" s="115"/>
      <c r="I9" s="115"/>
      <c r="J9" s="115"/>
      <c r="K9" s="115"/>
    </row>
    <row r="10" spans="1:11" x14ac:dyDescent="0.3">
      <c r="A10" s="115" t="s">
        <v>8</v>
      </c>
      <c r="B10" s="115"/>
      <c r="C10" s="115"/>
      <c r="D10" s="115"/>
      <c r="E10" s="115"/>
      <c r="F10" s="115"/>
      <c r="G10" s="126" t="s">
        <v>9</v>
      </c>
      <c r="H10" s="115"/>
      <c r="I10" s="115"/>
      <c r="J10" s="115"/>
      <c r="K10" s="115"/>
    </row>
    <row r="11" spans="1:11" x14ac:dyDescent="0.3">
      <c r="A11" s="115" t="s">
        <v>10</v>
      </c>
      <c r="B11" s="115"/>
      <c r="C11" s="115"/>
      <c r="D11" s="115"/>
      <c r="E11" s="115"/>
      <c r="F11" s="115"/>
      <c r="G11" s="115" t="s">
        <v>58</v>
      </c>
      <c r="H11" s="115"/>
      <c r="I11" s="115"/>
      <c r="J11" s="115"/>
      <c r="K11" s="115"/>
    </row>
    <row r="12" spans="1:11" x14ac:dyDescent="0.3">
      <c r="A12" s="115" t="s">
        <v>11</v>
      </c>
      <c r="B12" s="115"/>
      <c r="C12" s="115"/>
      <c r="D12" s="115"/>
      <c r="E12" s="115"/>
      <c r="F12" s="115"/>
      <c r="G12" s="115" t="s">
        <v>49</v>
      </c>
      <c r="H12" s="115"/>
      <c r="I12" s="115"/>
      <c r="J12" s="115"/>
      <c r="K12" s="115"/>
    </row>
    <row r="13" spans="1:11" x14ac:dyDescent="0.3">
      <c r="A13" s="115" t="s">
        <v>12</v>
      </c>
      <c r="B13" s="115"/>
      <c r="C13" s="115"/>
      <c r="D13" s="115"/>
      <c r="E13" s="115"/>
      <c r="F13" s="115"/>
      <c r="G13" s="115" t="s">
        <v>13</v>
      </c>
      <c r="H13" s="115"/>
      <c r="I13" s="115"/>
      <c r="J13" s="115"/>
      <c r="K13" s="115"/>
    </row>
    <row r="14" spans="1:11" x14ac:dyDescent="0.3">
      <c r="A14" s="115" t="s">
        <v>14</v>
      </c>
      <c r="B14" s="115"/>
      <c r="C14" s="115"/>
      <c r="D14" s="115"/>
      <c r="E14" s="115"/>
      <c r="F14" s="115"/>
      <c r="G14" s="125" t="s">
        <v>59</v>
      </c>
      <c r="H14" s="125"/>
      <c r="I14" s="125"/>
      <c r="J14" s="125"/>
      <c r="K14" s="125"/>
    </row>
    <row r="15" spans="1:11" x14ac:dyDescent="0.3">
      <c r="A15" s="115" t="s">
        <v>15</v>
      </c>
      <c r="B15" s="115"/>
      <c r="C15" s="115"/>
      <c r="D15" s="115"/>
      <c r="E15" s="115"/>
      <c r="F15" s="115"/>
      <c r="G15" s="118" t="s">
        <v>16</v>
      </c>
      <c r="H15" s="119"/>
      <c r="I15" s="119"/>
      <c r="J15" s="119"/>
      <c r="K15" s="120"/>
    </row>
    <row r="16" spans="1:11" x14ac:dyDescent="0.3">
      <c r="A16" s="115" t="s">
        <v>17</v>
      </c>
      <c r="B16" s="115"/>
      <c r="C16" s="115"/>
      <c r="D16" s="115"/>
      <c r="E16" s="115"/>
      <c r="F16" s="115"/>
      <c r="G16" s="121" t="s">
        <v>62</v>
      </c>
      <c r="H16" s="122"/>
      <c r="I16" s="122"/>
      <c r="J16" s="122"/>
      <c r="K16" s="123"/>
    </row>
    <row r="17" spans="1:11" x14ac:dyDescent="0.3">
      <c r="A17" s="124" t="s">
        <v>18</v>
      </c>
      <c r="B17" s="124"/>
      <c r="C17" s="124"/>
      <c r="D17" s="124"/>
      <c r="E17" s="124"/>
      <c r="F17" s="124"/>
      <c r="G17" s="115" t="s">
        <v>19</v>
      </c>
      <c r="H17" s="115"/>
      <c r="I17" s="115"/>
      <c r="J17" s="115"/>
      <c r="K17" s="115"/>
    </row>
    <row r="18" spans="1:11" x14ac:dyDescent="0.3">
      <c r="A18" s="115" t="s">
        <v>20</v>
      </c>
      <c r="B18" s="115"/>
      <c r="C18" s="115"/>
      <c r="D18" s="115"/>
      <c r="E18" s="115"/>
      <c r="F18" s="115"/>
      <c r="G18" s="116" t="s">
        <v>21</v>
      </c>
      <c r="H18" s="116"/>
      <c r="I18" s="116"/>
      <c r="J18" s="116"/>
      <c r="K18" s="116"/>
    </row>
    <row r="19" spans="1:11" x14ac:dyDescent="0.3">
      <c r="A19" s="115" t="s">
        <v>50</v>
      </c>
      <c r="B19" s="115"/>
      <c r="C19" s="115"/>
      <c r="D19" s="115"/>
      <c r="E19" s="115"/>
      <c r="F19" s="115"/>
      <c r="G19" s="115" t="s">
        <v>22</v>
      </c>
      <c r="H19" s="115"/>
      <c r="I19" s="115"/>
      <c r="J19" s="115"/>
      <c r="K19" s="115"/>
    </row>
    <row r="20" spans="1:11" x14ac:dyDescent="0.3">
      <c r="A20" s="117" t="s">
        <v>53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</row>
    <row r="21" spans="1:11" x14ac:dyDescent="0.3">
      <c r="A21" s="117" t="s">
        <v>23</v>
      </c>
      <c r="B21" s="112" t="s">
        <v>24</v>
      </c>
      <c r="C21" s="111" t="s">
        <v>25</v>
      </c>
      <c r="D21" s="112" t="s">
        <v>26</v>
      </c>
      <c r="E21" s="112"/>
      <c r="F21" s="112"/>
      <c r="G21" s="112" t="s">
        <v>27</v>
      </c>
      <c r="H21" s="112"/>
      <c r="I21" s="112"/>
      <c r="J21" s="112"/>
      <c r="K21" s="111" t="s">
        <v>28</v>
      </c>
    </row>
    <row r="22" spans="1:11" x14ac:dyDescent="0.3">
      <c r="A22" s="117"/>
      <c r="B22" s="112"/>
      <c r="C22" s="111"/>
      <c r="D22" s="112" t="s">
        <v>29</v>
      </c>
      <c r="E22" s="112"/>
      <c r="F22" s="112"/>
      <c r="G22" s="112" t="s">
        <v>30</v>
      </c>
      <c r="H22" s="112"/>
      <c r="I22" s="112"/>
      <c r="J22" s="112"/>
      <c r="K22" s="111"/>
    </row>
    <row r="23" spans="1:11" ht="43.2" x14ac:dyDescent="0.3">
      <c r="A23" s="117"/>
      <c r="B23" s="112"/>
      <c r="C23" s="111"/>
      <c r="D23" s="61" t="s">
        <v>31</v>
      </c>
      <c r="E23" s="61" t="s">
        <v>32</v>
      </c>
      <c r="F23" s="61" t="s">
        <v>33</v>
      </c>
      <c r="G23" s="61" t="s">
        <v>34</v>
      </c>
      <c r="H23" s="61" t="s">
        <v>35</v>
      </c>
      <c r="I23" s="61" t="s">
        <v>32</v>
      </c>
      <c r="J23" s="61" t="s">
        <v>33</v>
      </c>
      <c r="K23" s="111"/>
    </row>
    <row r="24" spans="1:11" ht="43.2" x14ac:dyDescent="0.3">
      <c r="A24" s="62">
        <v>1</v>
      </c>
      <c r="B24" s="9" t="s">
        <v>36</v>
      </c>
      <c r="C24" s="10" t="s">
        <v>56</v>
      </c>
      <c r="D24" s="15">
        <v>29500</v>
      </c>
      <c r="E24" s="15">
        <v>19664</v>
      </c>
      <c r="F24" s="23">
        <f t="shared" ref="F24:F27" si="0">E24/D24</f>
        <v>0.66657627118644069</v>
      </c>
      <c r="G24" s="43">
        <v>239478.62</v>
      </c>
      <c r="H24" s="43">
        <v>163021.82</v>
      </c>
      <c r="I24" s="43">
        <v>160469.37</v>
      </c>
      <c r="J24" s="52">
        <f>I24/G24</f>
        <v>0.67007806375366619</v>
      </c>
      <c r="K24" s="9" t="s">
        <v>63</v>
      </c>
    </row>
    <row r="25" spans="1:11" x14ac:dyDescent="0.3">
      <c r="A25" s="62">
        <v>2</v>
      </c>
      <c r="B25" s="9" t="s">
        <v>37</v>
      </c>
      <c r="C25" s="10" t="s">
        <v>38</v>
      </c>
      <c r="D25" s="15">
        <v>347388</v>
      </c>
      <c r="E25" s="15">
        <v>227453</v>
      </c>
      <c r="F25" s="23">
        <f t="shared" si="0"/>
        <v>0.6547520351883197</v>
      </c>
      <c r="G25" s="33">
        <v>0</v>
      </c>
      <c r="H25" s="33">
        <v>0</v>
      </c>
      <c r="I25" s="33">
        <v>0</v>
      </c>
      <c r="J25" s="105">
        <v>0</v>
      </c>
      <c r="K25" s="113"/>
    </row>
    <row r="26" spans="1:11" x14ac:dyDescent="0.3">
      <c r="A26" s="62">
        <v>3</v>
      </c>
      <c r="B26" s="9" t="s">
        <v>39</v>
      </c>
      <c r="C26" s="10" t="s">
        <v>40</v>
      </c>
      <c r="D26" s="15">
        <v>3246</v>
      </c>
      <c r="E26" s="15">
        <v>4767</v>
      </c>
      <c r="F26" s="23">
        <f t="shared" si="0"/>
        <v>1.4685767097966729</v>
      </c>
      <c r="G26" s="34">
        <v>0</v>
      </c>
      <c r="H26" s="34">
        <v>0</v>
      </c>
      <c r="I26" s="34">
        <v>0</v>
      </c>
      <c r="J26" s="105">
        <v>0</v>
      </c>
      <c r="K26" s="114"/>
    </row>
    <row r="27" spans="1:11" x14ac:dyDescent="0.3">
      <c r="A27" s="62">
        <v>4</v>
      </c>
      <c r="B27" s="9" t="s">
        <v>41</v>
      </c>
      <c r="C27" s="10" t="s">
        <v>42</v>
      </c>
      <c r="D27" s="15">
        <v>54902</v>
      </c>
      <c r="E27" s="15">
        <v>43741</v>
      </c>
      <c r="F27" s="23">
        <f t="shared" si="0"/>
        <v>0.79671050234964114</v>
      </c>
      <c r="G27" s="33">
        <v>0</v>
      </c>
      <c r="H27" s="34">
        <v>0</v>
      </c>
      <c r="I27" s="34">
        <v>0</v>
      </c>
      <c r="J27" s="105">
        <v>0</v>
      </c>
      <c r="K27" s="4"/>
    </row>
    <row r="28" spans="1:11" ht="43.2" x14ac:dyDescent="0.3">
      <c r="A28" s="62">
        <v>5</v>
      </c>
      <c r="B28" s="4" t="s">
        <v>55</v>
      </c>
      <c r="C28" s="61" t="s">
        <v>54</v>
      </c>
      <c r="D28" s="16">
        <v>17520</v>
      </c>
      <c r="E28" s="14">
        <v>11664</v>
      </c>
      <c r="F28" s="23">
        <f>E28/D28</f>
        <v>0.66575342465753429</v>
      </c>
      <c r="G28" s="45">
        <f>600111.36+1160410.02</f>
        <v>1760521.38</v>
      </c>
      <c r="H28" s="45">
        <v>1198898.18</v>
      </c>
      <c r="I28" s="45">
        <v>1024014.09</v>
      </c>
      <c r="J28" s="52">
        <f>I28/G28</f>
        <v>0.58165387914800559</v>
      </c>
      <c r="K28" s="4" t="s">
        <v>51</v>
      </c>
    </row>
    <row r="29" spans="1:11" ht="28.8" x14ac:dyDescent="0.3">
      <c r="A29" s="8">
        <v>6</v>
      </c>
      <c r="B29" s="12" t="s">
        <v>43</v>
      </c>
      <c r="C29" s="13" t="s">
        <v>44</v>
      </c>
      <c r="D29" s="14">
        <v>36400</v>
      </c>
      <c r="E29" s="14">
        <v>25083</v>
      </c>
      <c r="F29" s="23">
        <f>E29/D29</f>
        <v>0.68909340659340657</v>
      </c>
      <c r="G29" s="34">
        <v>0</v>
      </c>
      <c r="H29" s="34">
        <v>0</v>
      </c>
      <c r="I29" s="34">
        <v>0</v>
      </c>
      <c r="J29" s="100">
        <v>0</v>
      </c>
      <c r="K29" s="4"/>
    </row>
    <row r="30" spans="1:11" ht="28.8" x14ac:dyDescent="0.3">
      <c r="A30" s="8">
        <v>7</v>
      </c>
      <c r="B30" s="12" t="s">
        <v>45</v>
      </c>
      <c r="C30" s="13" t="s">
        <v>44</v>
      </c>
      <c r="D30" s="14">
        <v>36400</v>
      </c>
      <c r="E30" s="14">
        <v>25081</v>
      </c>
      <c r="F30" s="23">
        <f>E30/D30</f>
        <v>0.68903846153846149</v>
      </c>
      <c r="G30" s="34">
        <v>0</v>
      </c>
      <c r="H30" s="34">
        <v>0</v>
      </c>
      <c r="I30" s="34">
        <v>0</v>
      </c>
      <c r="J30" s="100">
        <v>0</v>
      </c>
      <c r="K30" s="4"/>
    </row>
    <row r="31" spans="1:11" ht="43.2" x14ac:dyDescent="0.3">
      <c r="A31" s="19">
        <v>8</v>
      </c>
      <c r="B31" s="20" t="s">
        <v>46</v>
      </c>
      <c r="C31" s="21" t="s">
        <v>44</v>
      </c>
      <c r="D31" s="22">
        <v>29120</v>
      </c>
      <c r="E31" s="22">
        <v>20390</v>
      </c>
      <c r="F31" s="23">
        <f>E31/D31</f>
        <v>0.70020604395604391</v>
      </c>
      <c r="G31" s="104">
        <v>0</v>
      </c>
      <c r="H31" s="104">
        <v>0</v>
      </c>
      <c r="I31" s="104">
        <v>0</v>
      </c>
      <c r="J31" s="103">
        <v>0</v>
      </c>
      <c r="K31" s="24"/>
    </row>
    <row r="32" spans="1:11" x14ac:dyDescent="0.3">
      <c r="A32" s="27"/>
      <c r="B32" s="28" t="s">
        <v>61</v>
      </c>
      <c r="C32" s="27"/>
      <c r="D32" s="27"/>
      <c r="E32" s="29" t="s">
        <v>52</v>
      </c>
      <c r="F32" s="28"/>
      <c r="G32" s="30">
        <f>SUM(G24:G31)</f>
        <v>2000000</v>
      </c>
      <c r="H32" s="30">
        <f t="shared" ref="H32:I32" si="1">SUM(H24:H31)</f>
        <v>1361920</v>
      </c>
      <c r="I32" s="30">
        <f t="shared" si="1"/>
        <v>1184483.46</v>
      </c>
      <c r="J32" s="49">
        <f>I32/G32</f>
        <v>0.59224173000000002</v>
      </c>
      <c r="K32" s="27"/>
    </row>
    <row r="33" spans="2:11" x14ac:dyDescent="0.3">
      <c r="B33" s="57" t="s">
        <v>61</v>
      </c>
      <c r="F33" s="57" t="s">
        <v>61</v>
      </c>
      <c r="J33" s="57" t="s">
        <v>61</v>
      </c>
      <c r="K33" s="57" t="s">
        <v>61</v>
      </c>
    </row>
    <row r="34" spans="2:11" x14ac:dyDescent="0.3">
      <c r="B34" s="1" t="s">
        <v>61</v>
      </c>
    </row>
  </sheetData>
  <mergeCells count="38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B7" workbookViewId="0">
      <selection activeCell="G29" sqref="G29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24.44140625" style="1" customWidth="1"/>
    <col min="4" max="4" width="33.109375" style="1" customWidth="1"/>
    <col min="5" max="5" width="16" style="1" customWidth="1"/>
    <col min="6" max="6" width="14.5546875" style="1" customWidth="1"/>
    <col min="7" max="7" width="21.33203125" style="1" bestFit="1" customWidth="1"/>
    <col min="8" max="8" width="19.6640625" style="1" customWidth="1"/>
    <col min="9" max="9" width="20.44140625" style="1" customWidth="1"/>
    <col min="10" max="10" width="15.109375" style="1" customWidth="1"/>
    <col min="11" max="11" width="54.44140625" style="1" customWidth="1"/>
  </cols>
  <sheetData>
    <row r="1" spans="1:11" x14ac:dyDescent="0.3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x14ac:dyDescent="0.3">
      <c r="A2" s="127" t="s">
        <v>47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x14ac:dyDescent="0.3">
      <c r="A3" s="127" t="s">
        <v>48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x14ac:dyDescent="0.3">
      <c r="A4" s="2" t="s">
        <v>1</v>
      </c>
      <c r="E4" s="3" t="s">
        <v>71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7" t="s">
        <v>72</v>
      </c>
      <c r="E5" s="3"/>
      <c r="F5" s="3"/>
      <c r="I5" s="2" t="s">
        <v>3</v>
      </c>
      <c r="K5" s="67">
        <v>44840</v>
      </c>
    </row>
    <row r="7" spans="1:11" x14ac:dyDescent="0.3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</row>
    <row r="8" spans="1:11" x14ac:dyDescent="0.3">
      <c r="A8" s="115" t="s">
        <v>4</v>
      </c>
      <c r="B8" s="115"/>
      <c r="C8" s="115"/>
      <c r="D8" s="115"/>
      <c r="E8" s="115"/>
      <c r="F8" s="115"/>
      <c r="G8" s="115" t="s">
        <v>5</v>
      </c>
      <c r="H8" s="115"/>
      <c r="I8" s="115"/>
      <c r="J8" s="115"/>
      <c r="K8" s="115"/>
    </row>
    <row r="9" spans="1:11" x14ac:dyDescent="0.3">
      <c r="A9" s="115" t="s">
        <v>6</v>
      </c>
      <c r="B9" s="115"/>
      <c r="C9" s="115"/>
      <c r="D9" s="115"/>
      <c r="E9" s="115"/>
      <c r="F9" s="115"/>
      <c r="G9" s="115" t="s">
        <v>7</v>
      </c>
      <c r="H9" s="115"/>
      <c r="I9" s="115"/>
      <c r="J9" s="115"/>
      <c r="K9" s="115"/>
    </row>
    <row r="10" spans="1:11" x14ac:dyDescent="0.3">
      <c r="A10" s="115" t="s">
        <v>8</v>
      </c>
      <c r="B10" s="115"/>
      <c r="C10" s="115"/>
      <c r="D10" s="115"/>
      <c r="E10" s="115"/>
      <c r="F10" s="115"/>
      <c r="G10" s="126" t="s">
        <v>9</v>
      </c>
      <c r="H10" s="115"/>
      <c r="I10" s="115"/>
      <c r="J10" s="115"/>
      <c r="K10" s="115"/>
    </row>
    <row r="11" spans="1:11" x14ac:dyDescent="0.3">
      <c r="A11" s="115" t="s">
        <v>10</v>
      </c>
      <c r="B11" s="115"/>
      <c r="C11" s="115"/>
      <c r="D11" s="115"/>
      <c r="E11" s="115"/>
      <c r="F11" s="115"/>
      <c r="G11" s="115" t="s">
        <v>73</v>
      </c>
      <c r="H11" s="115"/>
      <c r="I11" s="115"/>
      <c r="J11" s="115"/>
      <c r="K11" s="115"/>
    </row>
    <row r="12" spans="1:11" x14ac:dyDescent="0.3">
      <c r="A12" s="115" t="s">
        <v>11</v>
      </c>
      <c r="B12" s="115"/>
      <c r="C12" s="115"/>
      <c r="D12" s="115"/>
      <c r="E12" s="115"/>
      <c r="F12" s="115"/>
      <c r="G12" s="115" t="s">
        <v>49</v>
      </c>
      <c r="H12" s="115"/>
      <c r="I12" s="115"/>
      <c r="J12" s="115"/>
      <c r="K12" s="115"/>
    </row>
    <row r="13" spans="1:11" x14ac:dyDescent="0.3">
      <c r="A13" s="115" t="s">
        <v>12</v>
      </c>
      <c r="B13" s="115"/>
      <c r="C13" s="115"/>
      <c r="D13" s="115"/>
      <c r="E13" s="115"/>
      <c r="F13" s="115"/>
      <c r="G13" s="115" t="s">
        <v>13</v>
      </c>
      <c r="H13" s="115"/>
      <c r="I13" s="115"/>
      <c r="J13" s="115"/>
      <c r="K13" s="115"/>
    </row>
    <row r="14" spans="1:11" x14ac:dyDescent="0.3">
      <c r="A14" s="115" t="s">
        <v>14</v>
      </c>
      <c r="B14" s="115"/>
      <c r="C14" s="115"/>
      <c r="D14" s="115"/>
      <c r="E14" s="115"/>
      <c r="F14" s="115"/>
      <c r="G14" s="125" t="s">
        <v>59</v>
      </c>
      <c r="H14" s="125"/>
      <c r="I14" s="125"/>
      <c r="J14" s="125"/>
      <c r="K14" s="125"/>
    </row>
    <row r="15" spans="1:11" x14ac:dyDescent="0.3">
      <c r="A15" s="115" t="s">
        <v>15</v>
      </c>
      <c r="B15" s="115"/>
      <c r="C15" s="115"/>
      <c r="D15" s="115"/>
      <c r="E15" s="115"/>
      <c r="F15" s="115"/>
      <c r="G15" s="118" t="s">
        <v>16</v>
      </c>
      <c r="H15" s="119"/>
      <c r="I15" s="119"/>
      <c r="J15" s="119"/>
      <c r="K15" s="120"/>
    </row>
    <row r="16" spans="1:11" x14ac:dyDescent="0.3">
      <c r="A16" s="115" t="s">
        <v>17</v>
      </c>
      <c r="B16" s="115"/>
      <c r="C16" s="115"/>
      <c r="D16" s="115"/>
      <c r="E16" s="115"/>
      <c r="F16" s="115"/>
      <c r="G16" s="121" t="s">
        <v>74</v>
      </c>
      <c r="H16" s="122"/>
      <c r="I16" s="122"/>
      <c r="J16" s="122"/>
      <c r="K16" s="123"/>
    </row>
    <row r="17" spans="1:11" x14ac:dyDescent="0.3">
      <c r="A17" s="124" t="s">
        <v>18</v>
      </c>
      <c r="B17" s="124"/>
      <c r="C17" s="124"/>
      <c r="D17" s="124"/>
      <c r="E17" s="124"/>
      <c r="F17" s="124"/>
      <c r="G17" s="115" t="s">
        <v>19</v>
      </c>
      <c r="H17" s="115"/>
      <c r="I17" s="115"/>
      <c r="J17" s="115"/>
      <c r="K17" s="115"/>
    </row>
    <row r="18" spans="1:11" x14ac:dyDescent="0.3">
      <c r="A18" s="115" t="s">
        <v>20</v>
      </c>
      <c r="B18" s="115"/>
      <c r="C18" s="115"/>
      <c r="D18" s="115"/>
      <c r="E18" s="115"/>
      <c r="F18" s="115"/>
      <c r="G18" s="116" t="s">
        <v>21</v>
      </c>
      <c r="H18" s="116"/>
      <c r="I18" s="116"/>
      <c r="J18" s="116"/>
      <c r="K18" s="116"/>
    </row>
    <row r="19" spans="1:11" x14ac:dyDescent="0.3">
      <c r="A19" s="115" t="s">
        <v>50</v>
      </c>
      <c r="B19" s="115"/>
      <c r="C19" s="115"/>
      <c r="D19" s="115"/>
      <c r="E19" s="115"/>
      <c r="F19" s="115"/>
      <c r="G19" s="115" t="s">
        <v>22</v>
      </c>
      <c r="H19" s="115"/>
      <c r="I19" s="115"/>
      <c r="J19" s="115"/>
      <c r="K19" s="115"/>
    </row>
    <row r="20" spans="1:11" x14ac:dyDescent="0.3">
      <c r="A20" s="117" t="s">
        <v>53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</row>
    <row r="21" spans="1:11" x14ac:dyDescent="0.3">
      <c r="A21" s="117" t="s">
        <v>23</v>
      </c>
      <c r="B21" s="112" t="s">
        <v>24</v>
      </c>
      <c r="C21" s="111" t="s">
        <v>25</v>
      </c>
      <c r="D21" s="112" t="s">
        <v>26</v>
      </c>
      <c r="E21" s="112"/>
      <c r="F21" s="112"/>
      <c r="G21" s="112" t="s">
        <v>27</v>
      </c>
      <c r="H21" s="112"/>
      <c r="I21" s="112"/>
      <c r="J21" s="112"/>
      <c r="K21" s="111" t="s">
        <v>28</v>
      </c>
    </row>
    <row r="22" spans="1:11" x14ac:dyDescent="0.3">
      <c r="A22" s="117"/>
      <c r="B22" s="112"/>
      <c r="C22" s="111"/>
      <c r="D22" s="112" t="s">
        <v>29</v>
      </c>
      <c r="E22" s="112"/>
      <c r="F22" s="112"/>
      <c r="G22" s="112" t="s">
        <v>30</v>
      </c>
      <c r="H22" s="112"/>
      <c r="I22" s="112"/>
      <c r="J22" s="112"/>
      <c r="K22" s="111"/>
    </row>
    <row r="23" spans="1:11" ht="43.2" x14ac:dyDescent="0.3">
      <c r="A23" s="117"/>
      <c r="B23" s="112"/>
      <c r="C23" s="111"/>
      <c r="D23" s="64" t="s">
        <v>31</v>
      </c>
      <c r="E23" s="64" t="s">
        <v>32</v>
      </c>
      <c r="F23" s="64" t="s">
        <v>33</v>
      </c>
      <c r="G23" s="64" t="s">
        <v>34</v>
      </c>
      <c r="H23" s="64" t="s">
        <v>35</v>
      </c>
      <c r="I23" s="64" t="s">
        <v>32</v>
      </c>
      <c r="J23" s="64" t="s">
        <v>33</v>
      </c>
      <c r="K23" s="111"/>
    </row>
    <row r="24" spans="1:11" ht="43.2" x14ac:dyDescent="0.3">
      <c r="A24" s="63">
        <v>1</v>
      </c>
      <c r="B24" s="9" t="s">
        <v>36</v>
      </c>
      <c r="C24" s="10" t="s">
        <v>75</v>
      </c>
      <c r="D24" s="68">
        <v>29500</v>
      </c>
      <c r="E24" s="68">
        <f>7374+2458+2458+2458+2458+2458+2458</f>
        <v>22122</v>
      </c>
      <c r="F24" s="11">
        <f>E24/D24</f>
        <v>0.74989830508474575</v>
      </c>
      <c r="G24" s="69">
        <v>239478.62</v>
      </c>
      <c r="H24" s="70">
        <v>182080.45</v>
      </c>
      <c r="I24" s="69">
        <v>176262.89</v>
      </c>
      <c r="J24" s="71">
        <f>I24/G24</f>
        <v>0.73602766710447898</v>
      </c>
      <c r="K24" s="9" t="s">
        <v>63</v>
      </c>
    </row>
    <row r="25" spans="1:11" x14ac:dyDescent="0.3">
      <c r="A25" s="63">
        <v>2</v>
      </c>
      <c r="B25" s="9" t="s">
        <v>37</v>
      </c>
      <c r="C25" s="10" t="s">
        <v>38</v>
      </c>
      <c r="D25" s="68">
        <v>347388</v>
      </c>
      <c r="E25" s="15">
        <v>260333</v>
      </c>
      <c r="F25" s="11">
        <f t="shared" ref="F25:F31" si="0">E25/D25</f>
        <v>0.74940124586917223</v>
      </c>
      <c r="G25" s="33">
        <v>0</v>
      </c>
      <c r="H25" s="33">
        <v>0</v>
      </c>
      <c r="I25" s="33">
        <v>0</v>
      </c>
      <c r="J25" s="5">
        <v>0</v>
      </c>
      <c r="K25" s="128"/>
    </row>
    <row r="26" spans="1:11" x14ac:dyDescent="0.3">
      <c r="A26" s="63">
        <v>3</v>
      </c>
      <c r="B26" s="9" t="s">
        <v>39</v>
      </c>
      <c r="C26" s="10" t="s">
        <v>40</v>
      </c>
      <c r="D26" s="68">
        <v>3246</v>
      </c>
      <c r="E26" s="15">
        <v>5263</v>
      </c>
      <c r="F26" s="11">
        <f>E26/D26</f>
        <v>1.6213801601971658</v>
      </c>
      <c r="G26" s="34">
        <v>0</v>
      </c>
      <c r="H26" s="34">
        <v>0</v>
      </c>
      <c r="I26" s="34">
        <v>0</v>
      </c>
      <c r="J26" s="53">
        <v>0</v>
      </c>
      <c r="K26" s="129"/>
    </row>
    <row r="27" spans="1:11" x14ac:dyDescent="0.3">
      <c r="A27" s="63">
        <v>4</v>
      </c>
      <c r="B27" s="9" t="s">
        <v>41</v>
      </c>
      <c r="C27" s="10" t="s">
        <v>42</v>
      </c>
      <c r="D27" s="68">
        <v>54902</v>
      </c>
      <c r="E27" s="15">
        <v>44198</v>
      </c>
      <c r="F27" s="11">
        <f t="shared" si="0"/>
        <v>0.80503442497541078</v>
      </c>
      <c r="G27" s="33">
        <v>0</v>
      </c>
      <c r="H27" s="34">
        <v>0</v>
      </c>
      <c r="I27" s="34">
        <v>0</v>
      </c>
      <c r="J27" s="5">
        <v>0</v>
      </c>
      <c r="K27" s="12"/>
    </row>
    <row r="28" spans="1:11" ht="43.2" x14ac:dyDescent="0.3">
      <c r="A28" s="63">
        <v>5</v>
      </c>
      <c r="B28" s="12" t="s">
        <v>76</v>
      </c>
      <c r="C28" s="13" t="s">
        <v>77</v>
      </c>
      <c r="D28" s="72">
        <v>17520</v>
      </c>
      <c r="E28" s="14">
        <v>13104</v>
      </c>
      <c r="F28" s="11">
        <f t="shared" si="0"/>
        <v>0.74794520547945209</v>
      </c>
      <c r="G28" s="73">
        <v>1760521.38</v>
      </c>
      <c r="H28" s="73">
        <v>1339060.55</v>
      </c>
      <c r="I28" s="73">
        <v>1135907.0900000001</v>
      </c>
      <c r="J28" s="52">
        <f>I28/G28</f>
        <v>0.64521061936776947</v>
      </c>
      <c r="K28" s="12" t="s">
        <v>51</v>
      </c>
    </row>
    <row r="29" spans="1:11" ht="28.8" x14ac:dyDescent="0.3">
      <c r="A29" s="8">
        <v>6</v>
      </c>
      <c r="B29" s="12" t="s">
        <v>43</v>
      </c>
      <c r="C29" s="13" t="s">
        <v>44</v>
      </c>
      <c r="D29" s="6">
        <v>36400</v>
      </c>
      <c r="E29" s="14">
        <f>+[1]Pino!F17</f>
        <v>28823.360000000001</v>
      </c>
      <c r="F29" s="74">
        <f t="shared" si="0"/>
        <v>0.79185054945054945</v>
      </c>
      <c r="G29" s="34">
        <v>0</v>
      </c>
      <c r="H29" s="34">
        <v>0</v>
      </c>
      <c r="I29" s="34">
        <v>0</v>
      </c>
      <c r="J29" s="100">
        <v>0</v>
      </c>
      <c r="K29" s="12"/>
    </row>
    <row r="30" spans="1:11" ht="28.8" x14ac:dyDescent="0.3">
      <c r="A30" s="8">
        <v>7</v>
      </c>
      <c r="B30" s="12" t="s">
        <v>45</v>
      </c>
      <c r="C30" s="13" t="s">
        <v>44</v>
      </c>
      <c r="D30" s="6">
        <v>36400</v>
      </c>
      <c r="E30" s="14">
        <f>+[1]Pino!B17+[1]Pino!D17</f>
        <v>28820.782999999999</v>
      </c>
      <c r="F30" s="74">
        <f t="shared" si="0"/>
        <v>0.79177975274725276</v>
      </c>
      <c r="G30" s="34">
        <v>0</v>
      </c>
      <c r="H30" s="34">
        <v>0</v>
      </c>
      <c r="I30" s="34">
        <v>0</v>
      </c>
      <c r="J30" s="100">
        <v>0</v>
      </c>
      <c r="K30" s="12"/>
    </row>
    <row r="31" spans="1:11" ht="43.2" x14ac:dyDescent="0.3">
      <c r="A31" s="8">
        <v>8</v>
      </c>
      <c r="B31" s="12" t="s">
        <v>46</v>
      </c>
      <c r="C31" s="13" t="s">
        <v>44</v>
      </c>
      <c r="D31" s="6">
        <v>29120</v>
      </c>
      <c r="E31" s="14">
        <f>+[1]MAVRL!I18</f>
        <v>23301.745987999999</v>
      </c>
      <c r="F31" s="74">
        <f t="shared" si="0"/>
        <v>0.80019732101648344</v>
      </c>
      <c r="G31" s="34">
        <v>0</v>
      </c>
      <c r="H31" s="34">
        <v>0</v>
      </c>
      <c r="I31" s="34">
        <v>0</v>
      </c>
      <c r="J31" s="100">
        <v>0</v>
      </c>
      <c r="K31" s="12"/>
    </row>
    <row r="32" spans="1:11" ht="15" thickBot="1" x14ac:dyDescent="0.35">
      <c r="B32" s="130"/>
      <c r="C32" s="130"/>
      <c r="D32" s="130"/>
      <c r="E32" s="130"/>
      <c r="F32" s="130"/>
      <c r="G32" s="130"/>
      <c r="H32" s="130"/>
      <c r="I32" s="130"/>
      <c r="J32" s="130"/>
      <c r="K32" s="130"/>
    </row>
    <row r="33" spans="1:11" ht="15" thickBot="1" x14ac:dyDescent="0.35">
      <c r="A33" s="75"/>
      <c r="B33" s="75"/>
      <c r="C33" s="75"/>
      <c r="D33" s="75"/>
      <c r="E33" s="75"/>
      <c r="F33" s="75"/>
      <c r="G33" s="76">
        <f>SUM(G24:G31)</f>
        <v>2000000</v>
      </c>
      <c r="H33" s="77">
        <f>SUM(H24:H31)</f>
        <v>1521141</v>
      </c>
      <c r="I33" s="78">
        <f>SUM(I24:I31)</f>
        <v>1312169.98</v>
      </c>
      <c r="J33" s="49">
        <f>I33/G33</f>
        <v>0.65608498999999998</v>
      </c>
      <c r="K33" s="79"/>
    </row>
    <row r="34" spans="1:11" x14ac:dyDescent="0.3">
      <c r="I34" s="80"/>
    </row>
    <row r="35" spans="1:11" x14ac:dyDescent="0.3">
      <c r="E35" s="81"/>
      <c r="F35" s="82"/>
      <c r="G35" s="83"/>
      <c r="H35" s="85"/>
      <c r="I35" s="84"/>
      <c r="J35" s="87"/>
      <c r="K35" s="83"/>
    </row>
    <row r="36" spans="1:11" x14ac:dyDescent="0.3">
      <c r="C36" s="89"/>
      <c r="E36" s="82"/>
      <c r="F36" s="82"/>
      <c r="G36" s="90"/>
      <c r="H36" s="88"/>
      <c r="I36" s="87"/>
      <c r="J36" s="86"/>
      <c r="K36" s="83"/>
    </row>
    <row r="37" spans="1:11" x14ac:dyDescent="0.3">
      <c r="C37" s="89"/>
      <c r="E37" s="82"/>
      <c r="F37" s="82"/>
      <c r="G37" s="82"/>
      <c r="H37" s="88"/>
      <c r="I37" s="84"/>
      <c r="J37" s="91"/>
      <c r="K37" s="82"/>
    </row>
    <row r="38" spans="1:11" x14ac:dyDescent="0.3">
      <c r="C38" s="89"/>
      <c r="E38" s="82"/>
      <c r="F38" s="82"/>
      <c r="G38" s="82"/>
      <c r="H38" s="88"/>
      <c r="I38" s="88"/>
      <c r="J38" s="88"/>
      <c r="K38" s="82"/>
    </row>
    <row r="39" spans="1:11" x14ac:dyDescent="0.3">
      <c r="C39" s="92"/>
      <c r="E39" s="82"/>
      <c r="F39" s="82"/>
      <c r="G39" s="82"/>
      <c r="H39" s="88"/>
      <c r="I39" s="88"/>
      <c r="J39" s="88"/>
      <c r="K39" s="82"/>
    </row>
    <row r="40" spans="1:11" x14ac:dyDescent="0.3">
      <c r="E40" s="82"/>
      <c r="F40" s="82"/>
      <c r="G40" s="82"/>
      <c r="H40" s="88"/>
      <c r="I40" s="88"/>
      <c r="J40" s="86"/>
      <c r="K40" s="82"/>
    </row>
    <row r="41" spans="1:11" x14ac:dyDescent="0.3">
      <c r="E41" s="82"/>
      <c r="F41" s="82"/>
      <c r="G41" s="82"/>
      <c r="H41" s="82"/>
      <c r="I41" s="82"/>
      <c r="J41" s="82"/>
      <c r="K41" s="82"/>
    </row>
  </sheetData>
  <mergeCells count="39"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K21:K23"/>
    <mergeCell ref="D22:F22"/>
    <mergeCell ref="G22:J22"/>
    <mergeCell ref="K25:K26"/>
    <mergeCell ref="B32:K32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Girón</dc:creator>
  <cp:lastModifiedBy>Edvin Baten</cp:lastModifiedBy>
  <cp:lastPrinted>2021-06-29T22:48:52Z</cp:lastPrinted>
  <dcterms:created xsi:type="dcterms:W3CDTF">2015-07-06T20:23:23Z</dcterms:created>
  <dcterms:modified xsi:type="dcterms:W3CDTF">2023-01-05T21:30:39Z</dcterms:modified>
</cp:coreProperties>
</file>